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24226"/>
  <mc:AlternateContent xmlns:mc="http://schemas.openxmlformats.org/markup-compatibility/2006">
    <mc:Choice Requires="x15">
      <x15ac:absPath xmlns:x15ac="http://schemas.microsoft.com/office/spreadsheetml/2010/11/ac" url="\\10.16.5.223\Group012\001-001 採用試験関係\★R7年度実施分\05_採用一件書類の収集\03_様式\01_R8.4.1採用一件書類（1回目）\"/>
    </mc:Choice>
  </mc:AlternateContent>
  <xr:revisionPtr revIDLastSave="0" documentId="13_ncr:1_{36869595-039C-43D4-96BF-CE47BA717B90}" xr6:coauthVersionLast="36" xr6:coauthVersionMax="36" xr10:uidLastSave="{00000000-0000-0000-0000-000000000000}"/>
  <workbookProtection workbookPassword="C7CE" lockStructure="1"/>
  <bookViews>
    <workbookView xWindow="0" yWindow="0" windowWidth="20490" windowHeight="6330" tabRatio="851" xr2:uid="{00000000-000D-0000-FFFF-FFFF00000000}"/>
  </bookViews>
  <sheets>
    <sheet name="基本情報シート" sheetId="2" r:id="rId1"/>
    <sheet name="経歴シート" sheetId="7" r:id="rId2"/>
    <sheet name="仮登録データ" sheetId="4" state="hidden" r:id="rId3"/>
    <sheet name="（医3）IN_KISO_SYONINNKYUU" sheetId="1" state="hidden" r:id="rId4"/>
    <sheet name="（医3） IN_ZENREKI_SYONINNKYUU" sheetId="6" state="hidden" r:id="rId5"/>
    <sheet name="基本情報【内部】" sheetId="5" state="hidden" r:id="rId6"/>
    <sheet name="PD（基本情報【内部】）" sheetId="11" state="hidden" r:id="rId7"/>
    <sheet name="PD（基本情報）" sheetId="3" state="hidden" r:id="rId8"/>
    <sheet name="PD（初任給）" sheetId="8" state="hidden" r:id="rId9"/>
  </sheets>
  <definedNames>
    <definedName name="MinValueTest">基本情報シート!$C$16</definedName>
    <definedName name="MinValueTest1">基本情報シート!$C$16</definedName>
    <definedName name="MinValueTest2">基本情報シート!$C$21</definedName>
    <definedName name="MinValueTest3">基本情報シート!$C$27</definedName>
    <definedName name="国籍">'PD（基本情報）'!$A$9:$A$11</definedName>
    <definedName name="最終学歴">'PD（基本情報）'!$A$35:$A$43</definedName>
    <definedName name="採用予定年月日">基本情報【内部】!$C$5</definedName>
    <definedName name="在職証明">'PD（初任給）'!$B$63:$B$66</definedName>
    <definedName name="准看護師有無">'PD（基本情報）'!$A$59:$A$61</definedName>
    <definedName name="助産師有無">'PD（基本情報）'!$A$78:$A$81</definedName>
    <definedName name="障がい">'PD（基本情報）'!$A$178:$A$191</definedName>
    <definedName name="職種">基本情報【内部】!$C$12</definedName>
    <definedName name="性別">'PD（基本情報）'!$A$15:$A$17</definedName>
    <definedName name="正看護師有無">'PD（基本情報）'!$A$65:$A$67</definedName>
    <definedName name="組織">'PD（基本情報【内部】）'!$A$2:$A$8</definedName>
    <definedName name="通称名">'PD（基本情報）'!$A$2:$A$5</definedName>
    <definedName name="保健師有無">'PD（基本情報）'!$A$71:$A$74</definedName>
    <definedName name="連絡先">'PD（基本情報）'!$A$196:$A$248</definedName>
  </definedNames>
  <calcPr calcId="191029"/>
</workbook>
</file>

<file path=xl/calcChain.xml><?xml version="1.0" encoding="utf-8"?>
<calcChain xmlns="http://schemas.openxmlformats.org/spreadsheetml/2006/main">
  <c r="C18" i="2" l="1"/>
  <c r="C19" i="2"/>
  <c r="C9" i="5"/>
  <c r="N12" i="4"/>
  <c r="C4" i="7"/>
  <c r="DA12" i="4"/>
  <c r="CZ12" i="4"/>
  <c r="CY12" i="4"/>
  <c r="E12" i="4"/>
  <c r="C24" i="5"/>
  <c r="C17" i="5"/>
  <c r="BF12" i="4"/>
  <c r="B4" i="7"/>
  <c r="G2" i="1"/>
  <c r="H2" i="1"/>
  <c r="E2" i="1"/>
  <c r="D2" i="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2" i="6"/>
  <c r="FH12" i="4"/>
  <c r="O61" i="6"/>
  <c r="N61" i="6"/>
  <c r="O60" i="6"/>
  <c r="N60" i="6"/>
  <c r="O59" i="6"/>
  <c r="N59" i="6"/>
  <c r="O58" i="6"/>
  <c r="N58" i="6"/>
  <c r="O57" i="6"/>
  <c r="N57" i="6"/>
  <c r="O56" i="6"/>
  <c r="N56" i="6"/>
  <c r="O55" i="6"/>
  <c r="M55" i="6"/>
  <c r="O54" i="6"/>
  <c r="N54" i="6"/>
  <c r="O53" i="6"/>
  <c r="N53" i="6"/>
  <c r="O52" i="6"/>
  <c r="N52" i="6"/>
  <c r="O51" i="6"/>
  <c r="N51" i="6"/>
  <c r="O50" i="6"/>
  <c r="N50" i="6"/>
  <c r="O49" i="6"/>
  <c r="N49" i="6"/>
  <c r="O48" i="6"/>
  <c r="N48" i="6"/>
  <c r="O47" i="6"/>
  <c r="M47" i="6"/>
  <c r="O46" i="6"/>
  <c r="N46" i="6"/>
  <c r="O45" i="6"/>
  <c r="N45" i="6"/>
  <c r="O44" i="6"/>
  <c r="N44" i="6"/>
  <c r="O43" i="6"/>
  <c r="N43" i="6"/>
  <c r="O42" i="6"/>
  <c r="N42" i="6"/>
  <c r="O41" i="6"/>
  <c r="N41" i="6"/>
  <c r="O40" i="6"/>
  <c r="N40" i="6"/>
  <c r="O39" i="6"/>
  <c r="M39" i="6"/>
  <c r="O38" i="6"/>
  <c r="M38" i="6"/>
  <c r="O37" i="6"/>
  <c r="N37" i="6"/>
  <c r="O36" i="6"/>
  <c r="N36" i="6"/>
  <c r="O35" i="6"/>
  <c r="N35" i="6"/>
  <c r="O34" i="6"/>
  <c r="N34" i="6"/>
  <c r="O33" i="6"/>
  <c r="N33" i="6"/>
  <c r="O32" i="6"/>
  <c r="M32" i="6"/>
  <c r="O31" i="6"/>
  <c r="N31" i="6"/>
  <c r="O30" i="6"/>
  <c r="N30" i="6"/>
  <c r="O29" i="6"/>
  <c r="N29" i="6"/>
  <c r="O28" i="6"/>
  <c r="N28" i="6"/>
  <c r="O27" i="6"/>
  <c r="N27" i="6"/>
  <c r="O26" i="6"/>
  <c r="N26" i="6"/>
  <c r="O25" i="6"/>
  <c r="N25" i="6"/>
  <c r="O24" i="6"/>
  <c r="N24" i="6"/>
  <c r="O23" i="6"/>
  <c r="M23" i="6"/>
  <c r="O22" i="6"/>
  <c r="N22" i="6"/>
  <c r="O21" i="6"/>
  <c r="M21" i="6"/>
  <c r="O20" i="6"/>
  <c r="N20" i="6"/>
  <c r="O19" i="6"/>
  <c r="M19" i="6"/>
  <c r="O18" i="6"/>
  <c r="N18" i="6"/>
  <c r="O17" i="6"/>
  <c r="N17" i="6"/>
  <c r="O16" i="6"/>
  <c r="N16" i="6"/>
  <c r="O15" i="6"/>
  <c r="M15" i="6"/>
  <c r="O14" i="6"/>
  <c r="N14" i="6"/>
  <c r="O13" i="6"/>
  <c r="N13" i="6"/>
  <c r="O12" i="6"/>
  <c r="N12" i="6"/>
  <c r="O11" i="6"/>
  <c r="N11" i="6"/>
  <c r="O10" i="6"/>
  <c r="M10" i="6"/>
  <c r="O9" i="6"/>
  <c r="N9" i="6"/>
  <c r="O8" i="6"/>
  <c r="N8" i="6"/>
  <c r="O7" i="6"/>
  <c r="M7" i="6"/>
  <c r="O6" i="6"/>
  <c r="N6" i="6"/>
  <c r="O5" i="6"/>
  <c r="N5" i="6"/>
  <c r="O4" i="6"/>
  <c r="N4" i="6"/>
  <c r="O3" i="6"/>
  <c r="N3" i="6"/>
  <c r="O2" i="6"/>
  <c r="N2" i="6"/>
  <c r="M61" i="6"/>
  <c r="L61" i="6"/>
  <c r="K61" i="6"/>
  <c r="L60" i="6"/>
  <c r="K60" i="6"/>
  <c r="L59" i="6"/>
  <c r="K59" i="6"/>
  <c r="L58" i="6"/>
  <c r="K58" i="6"/>
  <c r="L57" i="6"/>
  <c r="K57" i="6"/>
  <c r="L56" i="6"/>
  <c r="K56" i="6"/>
  <c r="L55" i="6"/>
  <c r="K55" i="6"/>
  <c r="L54" i="6"/>
  <c r="K54" i="6"/>
  <c r="L53" i="6"/>
  <c r="K53" i="6"/>
  <c r="L52" i="6"/>
  <c r="K52" i="6"/>
  <c r="L51" i="6"/>
  <c r="K51" i="6"/>
  <c r="L50" i="6"/>
  <c r="K50" i="6"/>
  <c r="L49" i="6"/>
  <c r="K49" i="6"/>
  <c r="L48" i="6"/>
  <c r="K48" i="6"/>
  <c r="L47" i="6"/>
  <c r="K47" i="6"/>
  <c r="L46" i="6"/>
  <c r="K46" i="6"/>
  <c r="L45" i="6"/>
  <c r="K45" i="6"/>
  <c r="L44" i="6"/>
  <c r="K44" i="6"/>
  <c r="L43" i="6"/>
  <c r="K43" i="6"/>
  <c r="L42" i="6"/>
  <c r="K42" i="6"/>
  <c r="L41" i="6"/>
  <c r="K41" i="6"/>
  <c r="L40" i="6"/>
  <c r="K40" i="6"/>
  <c r="L39" i="6"/>
  <c r="K39" i="6"/>
  <c r="L38" i="6"/>
  <c r="K38" i="6"/>
  <c r="L37" i="6"/>
  <c r="K37" i="6"/>
  <c r="L36" i="6"/>
  <c r="K36" i="6"/>
  <c r="L35" i="6"/>
  <c r="K35" i="6"/>
  <c r="L34" i="6"/>
  <c r="K34" i="6"/>
  <c r="L33" i="6"/>
  <c r="K33" i="6"/>
  <c r="L32" i="6"/>
  <c r="K32" i="6"/>
  <c r="L31" i="6"/>
  <c r="K31" i="6"/>
  <c r="L30" i="6"/>
  <c r="K30" i="6"/>
  <c r="L29" i="6"/>
  <c r="K29" i="6"/>
  <c r="L28" i="6"/>
  <c r="K28" i="6"/>
  <c r="L27" i="6"/>
  <c r="K27" i="6"/>
  <c r="L26" i="6"/>
  <c r="K26" i="6"/>
  <c r="L25" i="6"/>
  <c r="K25" i="6"/>
  <c r="L24" i="6"/>
  <c r="K24" i="6"/>
  <c r="L23" i="6"/>
  <c r="K23" i="6"/>
  <c r="L22" i="6"/>
  <c r="K22" i="6"/>
  <c r="L21" i="6"/>
  <c r="K21" i="6"/>
  <c r="L20" i="6"/>
  <c r="K20" i="6"/>
  <c r="L19" i="6"/>
  <c r="K19" i="6"/>
  <c r="L18" i="6"/>
  <c r="K18" i="6"/>
  <c r="L17" i="6"/>
  <c r="K17" i="6"/>
  <c r="L16" i="6"/>
  <c r="K16" i="6"/>
  <c r="L15" i="6"/>
  <c r="K15" i="6"/>
  <c r="L14" i="6"/>
  <c r="K14" i="6"/>
  <c r="L13" i="6"/>
  <c r="K13" i="6"/>
  <c r="L12" i="6"/>
  <c r="K12" i="6"/>
  <c r="L11" i="6"/>
  <c r="K11" i="6"/>
  <c r="L10" i="6"/>
  <c r="K10" i="6"/>
  <c r="L9" i="6"/>
  <c r="K9" i="6"/>
  <c r="L8" i="6"/>
  <c r="K8" i="6"/>
  <c r="L7" i="6"/>
  <c r="K7" i="6"/>
  <c r="L6" i="6"/>
  <c r="K6" i="6"/>
  <c r="L5" i="6"/>
  <c r="K5" i="6"/>
  <c r="L4" i="6"/>
  <c r="K4" i="6"/>
  <c r="L3" i="6"/>
  <c r="K3" i="6"/>
  <c r="L2" i="6"/>
  <c r="K2" i="6"/>
  <c r="C2" i="5"/>
  <c r="I2" i="7"/>
  <c r="C65" i="5"/>
  <c r="C53" i="5"/>
  <c r="DV12" i="4"/>
  <c r="C19" i="5"/>
  <c r="C18" i="5"/>
  <c r="FE12" i="4"/>
  <c r="C89" i="5"/>
  <c r="C88" i="5"/>
  <c r="AM12" i="4"/>
  <c r="C62" i="5"/>
  <c r="C61" i="5"/>
  <c r="EL12" i="4"/>
  <c r="C58" i="5"/>
  <c r="C57" i="5"/>
  <c r="ED12" i="4"/>
  <c r="C54" i="5"/>
  <c r="C50" i="5"/>
  <c r="C49" i="5"/>
  <c r="C66" i="5"/>
  <c r="C14" i="5"/>
  <c r="C13" i="5"/>
  <c r="C13" i="6"/>
  <c r="C63" i="5"/>
  <c r="EN12" i="4"/>
  <c r="C59" i="5"/>
  <c r="EF12" i="4"/>
  <c r="C55" i="5"/>
  <c r="DX12" i="4"/>
  <c r="C43" i="5"/>
  <c r="C41" i="5"/>
  <c r="I2" i="1"/>
  <c r="J2" i="1"/>
  <c r="C48" i="5"/>
  <c r="EX12" i="4"/>
  <c r="C47" i="5"/>
  <c r="EW12" i="4"/>
  <c r="C46" i="5"/>
  <c r="EV12" i="4"/>
  <c r="C45" i="5"/>
  <c r="EU12" i="4"/>
  <c r="C44" i="5"/>
  <c r="ET12" i="4"/>
  <c r="C64" i="5"/>
  <c r="EO12" i="4"/>
  <c r="C60" i="5"/>
  <c r="EG12" i="4"/>
  <c r="C56" i="5"/>
  <c r="DY12" i="4"/>
  <c r="C28" i="5"/>
  <c r="D24" i="6"/>
  <c r="C69" i="5"/>
  <c r="DU12" i="4"/>
  <c r="C67" i="5"/>
  <c r="DJ12" i="4"/>
  <c r="C27" i="5"/>
  <c r="DH12" i="4"/>
  <c r="C26" i="5"/>
  <c r="C25" i="5"/>
  <c r="DG12" i="4"/>
  <c r="C75" i="5"/>
  <c r="BJ12" i="4"/>
  <c r="C74" i="5"/>
  <c r="BI12" i="4"/>
  <c r="C72" i="5"/>
  <c r="BH12" i="4"/>
  <c r="C70" i="5"/>
  <c r="BG12" i="4"/>
  <c r="C16" i="5"/>
  <c r="AW12" i="4"/>
  <c r="C15" i="5"/>
  <c r="AV12" i="4"/>
  <c r="C92" i="5"/>
  <c r="AQ12" i="4"/>
  <c r="C91" i="5"/>
  <c r="AP12" i="4"/>
  <c r="C90" i="5"/>
  <c r="AO12" i="4"/>
  <c r="C85" i="5"/>
  <c r="AN12" i="4"/>
  <c r="C87" i="5"/>
  <c r="AL12" i="4"/>
  <c r="C86" i="5"/>
  <c r="AK12" i="4"/>
  <c r="C84" i="5"/>
  <c r="AJ12" i="4"/>
  <c r="C83" i="5"/>
  <c r="AI12" i="4"/>
  <c r="C82" i="5"/>
  <c r="AH12" i="4"/>
  <c r="C81" i="5"/>
  <c r="AG12" i="4"/>
  <c r="C80" i="5"/>
  <c r="AF12" i="4"/>
  <c r="C79" i="5"/>
  <c r="AE12" i="4"/>
  <c r="C78" i="5"/>
  <c r="AD12" i="4"/>
  <c r="C77" i="5"/>
  <c r="AC12" i="4"/>
  <c r="C76" i="5"/>
  <c r="AB12" i="4"/>
  <c r="O12" i="4"/>
  <c r="M12" i="4"/>
  <c r="L12" i="4"/>
  <c r="K12" i="4"/>
  <c r="I12" i="4"/>
  <c r="C30" i="5"/>
  <c r="C29" i="5"/>
  <c r="G12" i="4"/>
  <c r="P2" i="6"/>
  <c r="F2" i="1"/>
  <c r="A2" i="1"/>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P4" i="6"/>
  <c r="P3"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I2" i="6"/>
  <c r="H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F3" i="6"/>
  <c r="F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C73" i="5"/>
  <c r="C71" i="5"/>
  <c r="C68" i="5"/>
  <c r="C52" i="5"/>
  <c r="C51" i="5"/>
  <c r="K2" i="1"/>
  <c r="C23" i="5"/>
  <c r="BA12" i="4"/>
  <c r="BE12" i="4"/>
  <c r="C22" i="5"/>
  <c r="AZ12" i="4"/>
  <c r="BD12" i="4"/>
  <c r="C21" i="5"/>
  <c r="AY12" i="4"/>
  <c r="BC12" i="4"/>
  <c r="C20" i="5"/>
  <c r="AX12" i="4"/>
  <c r="BB12" i="4"/>
  <c r="C2" i="7"/>
  <c r="B2" i="7"/>
  <c r="D32" i="6"/>
  <c r="M52" i="6"/>
  <c r="M45" i="6"/>
  <c r="D35" i="6"/>
  <c r="M12" i="6"/>
  <c r="AS12" i="4"/>
  <c r="AU12" i="4"/>
  <c r="M4" i="6"/>
  <c r="N32" i="6"/>
  <c r="D33" i="6"/>
  <c r="D16" i="6"/>
  <c r="M53" i="6"/>
  <c r="M60" i="6"/>
  <c r="M56" i="6"/>
  <c r="N47" i="6"/>
  <c r="M8" i="6"/>
  <c r="M48" i="6"/>
  <c r="M44" i="6"/>
  <c r="M40" i="6"/>
  <c r="M13" i="6"/>
  <c r="M28" i="6"/>
  <c r="M20" i="6"/>
  <c r="M24" i="6"/>
  <c r="M16" i="6"/>
  <c r="M36" i="6"/>
  <c r="C26" i="6"/>
  <c r="C16" i="6"/>
  <c r="D57" i="6"/>
  <c r="D31" i="6"/>
  <c r="C2" i="1"/>
  <c r="D25" i="6"/>
  <c r="C8" i="6"/>
  <c r="D61" i="6"/>
  <c r="D8" i="6"/>
  <c r="D23" i="6"/>
  <c r="C45" i="6"/>
  <c r="D53" i="6"/>
  <c r="D54" i="6"/>
  <c r="D43" i="6"/>
  <c r="D58" i="6"/>
  <c r="C59" i="6"/>
  <c r="C41" i="6"/>
  <c r="C24" i="6"/>
  <c r="C15" i="6"/>
  <c r="C19" i="6"/>
  <c r="C36" i="6"/>
  <c r="C60" i="6"/>
  <c r="C25" i="6"/>
  <c r="C21" i="6"/>
  <c r="C20" i="6"/>
  <c r="C31" i="6"/>
  <c r="C7" i="6"/>
  <c r="C55" i="6"/>
  <c r="C9" i="6"/>
  <c r="C23" i="6"/>
  <c r="C39" i="6"/>
  <c r="C12" i="6"/>
  <c r="C2" i="6"/>
  <c r="C30" i="6"/>
  <c r="C53" i="6"/>
  <c r="C54" i="6"/>
  <c r="C33" i="6"/>
  <c r="C3" i="6"/>
  <c r="C32" i="6"/>
  <c r="C35" i="6"/>
  <c r="D19" i="6"/>
  <c r="D49" i="6"/>
  <c r="D21" i="6"/>
  <c r="D26" i="6"/>
  <c r="D4" i="6"/>
  <c r="D14" i="6"/>
  <c r="D12" i="6"/>
  <c r="D22" i="6"/>
  <c r="D42" i="6"/>
  <c r="D52" i="6"/>
  <c r="D46" i="6"/>
  <c r="D44" i="6"/>
  <c r="D15" i="6"/>
  <c r="D36" i="6"/>
  <c r="C42" i="5"/>
  <c r="EY12" i="4"/>
  <c r="C56" i="6"/>
  <c r="C38" i="6"/>
  <c r="C11" i="6"/>
  <c r="C49" i="6"/>
  <c r="C22" i="6"/>
  <c r="C17" i="6"/>
  <c r="C29" i="6"/>
  <c r="C28" i="6"/>
  <c r="AR12" i="4"/>
  <c r="AT12" i="4"/>
  <c r="C47" i="6"/>
  <c r="C10" i="6"/>
  <c r="C4" i="6"/>
  <c r="C18" i="6"/>
  <c r="C5" i="6"/>
  <c r="C52" i="6"/>
  <c r="C58" i="6"/>
  <c r="C48" i="6"/>
  <c r="D39" i="6"/>
  <c r="D20" i="6"/>
  <c r="D41" i="6"/>
  <c r="D55" i="6"/>
  <c r="D34" i="6"/>
  <c r="D17" i="6"/>
  <c r="D6" i="6"/>
  <c r="D9" i="6"/>
  <c r="D10" i="6"/>
  <c r="D7" i="6"/>
  <c r="D48" i="6"/>
  <c r="H12" i="4"/>
  <c r="D13" i="6"/>
  <c r="D47" i="6"/>
  <c r="D60" i="6"/>
  <c r="D37" i="6"/>
  <c r="D30" i="6"/>
  <c r="C27" i="6"/>
  <c r="B2" i="1"/>
  <c r="C43" i="6"/>
  <c r="C50" i="6"/>
  <c r="C6" i="6"/>
  <c r="C34" i="6"/>
  <c r="C42" i="6"/>
  <c r="C57" i="6"/>
  <c r="C37" i="6"/>
  <c r="C46" i="6"/>
  <c r="C44" i="6"/>
  <c r="C40" i="6"/>
  <c r="C14" i="6"/>
  <c r="C61" i="6"/>
  <c r="C51" i="6"/>
  <c r="D28" i="6"/>
  <c r="D59" i="6"/>
  <c r="D29" i="6"/>
  <c r="D3" i="6"/>
  <c r="D45" i="6"/>
  <c r="D50" i="6"/>
  <c r="D11" i="6"/>
  <c r="D51" i="6"/>
  <c r="D27" i="6"/>
  <c r="D56" i="6"/>
  <c r="D5" i="6"/>
  <c r="D18" i="6"/>
  <c r="D40" i="6"/>
  <c r="D38" i="6"/>
  <c r="D2" i="6"/>
  <c r="EM12" i="4"/>
  <c r="EE12" i="4"/>
  <c r="DW12" i="4"/>
  <c r="L2" i="1"/>
  <c r="M35" i="6"/>
  <c r="M30" i="6"/>
  <c r="M18" i="6"/>
  <c r="M46" i="6"/>
  <c r="N10" i="6"/>
  <c r="M34" i="6"/>
  <c r="M58" i="6"/>
  <c r="M22" i="6"/>
  <c r="M26" i="6"/>
  <c r="N38" i="6"/>
  <c r="M14" i="6"/>
  <c r="M42" i="6"/>
  <c r="M2" i="6"/>
  <c r="M54" i="6"/>
  <c r="M6" i="6"/>
  <c r="M50" i="6"/>
  <c r="M31" i="6"/>
  <c r="M29" i="6"/>
  <c r="M25" i="6"/>
  <c r="M11" i="6"/>
  <c r="N39" i="6"/>
  <c r="N55" i="6"/>
  <c r="M57" i="6"/>
  <c r="N19" i="6"/>
  <c r="M59" i="6"/>
  <c r="M43" i="6"/>
  <c r="M49" i="6"/>
  <c r="M41" i="6"/>
  <c r="N15" i="6"/>
  <c r="M27" i="6"/>
  <c r="N23" i="6"/>
  <c r="M51" i="6"/>
  <c r="N7" i="6"/>
  <c r="M3" i="6"/>
  <c r="M37" i="6"/>
  <c r="M9" i="6"/>
  <c r="M33" i="6"/>
  <c r="M17" i="6"/>
  <c r="M5" i="6"/>
  <c r="N21" i="6"/>
</calcChain>
</file>

<file path=xl/sharedStrings.xml><?xml version="1.0" encoding="utf-8"?>
<sst xmlns="http://schemas.openxmlformats.org/spreadsheetml/2006/main" count="2605" uniqueCount="1171">
  <si>
    <t>緊急連絡先電話番号</t>
  </si>
  <si>
    <t>緊急連絡先者続柄</t>
  </si>
  <si>
    <t>携帯電話番号</t>
  </si>
  <si>
    <t>Eメール</t>
  </si>
  <si>
    <t>携帯メール</t>
  </si>
  <si>
    <t>内部</t>
  </si>
  <si>
    <t>旧職員番号</t>
  </si>
  <si>
    <t>病院（ＣＤ）</t>
  </si>
  <si>
    <t>必須</t>
  </si>
  <si>
    <t>戸籍氏名（姓）</t>
  </si>
  <si>
    <t>戸籍氏名（名）</t>
  </si>
  <si>
    <t>戸籍氏名（姓）カナ</t>
  </si>
  <si>
    <t>戸籍氏名（名）カナ</t>
  </si>
  <si>
    <t>任意</t>
  </si>
  <si>
    <t>通称名（姓）</t>
  </si>
  <si>
    <t>通称名（姓）カナ</t>
  </si>
  <si>
    <t>通称名（名）カナ</t>
  </si>
  <si>
    <t>国籍</t>
  </si>
  <si>
    <t>国名</t>
  </si>
  <si>
    <t>生年月日</t>
  </si>
  <si>
    <t>職種（ＣＤ）</t>
  </si>
  <si>
    <t>職員区分（ＣＤ）</t>
  </si>
  <si>
    <t>職名（ＣＤ）</t>
  </si>
  <si>
    <t>割愛採用年月日</t>
  </si>
  <si>
    <t>退職手当通算年月日</t>
  </si>
  <si>
    <t>賞与通算年月日</t>
  </si>
  <si>
    <t>区分（ＣＤ）</t>
  </si>
  <si>
    <t>補職（ＣＤ）</t>
  </si>
  <si>
    <t>障がい（ＣＤ）</t>
  </si>
  <si>
    <t>障がい（名称）</t>
  </si>
  <si>
    <t>雇用保険番号</t>
  </si>
  <si>
    <t>基礎年金番号</t>
  </si>
  <si>
    <t>口座（銀行CD）</t>
  </si>
  <si>
    <t>口座（銀行名）</t>
  </si>
  <si>
    <t>口座（支店CD）</t>
  </si>
  <si>
    <t>口座（支店名）</t>
  </si>
  <si>
    <t>口座名義（カナ）</t>
  </si>
  <si>
    <t>口座番号</t>
  </si>
  <si>
    <t>郵便番号</t>
  </si>
  <si>
    <t>住所（都道府県）</t>
  </si>
  <si>
    <t>住所（市区町村）</t>
  </si>
  <si>
    <t>住所（町域）</t>
  </si>
  <si>
    <t>住所（建物・部屋名）</t>
  </si>
  <si>
    <t>住所（都道府県カナ）</t>
  </si>
  <si>
    <t>住所（市区町村カナ）</t>
  </si>
  <si>
    <t>住所（町域カナ）</t>
  </si>
  <si>
    <t>住所（建物・部屋名カナ）</t>
  </si>
  <si>
    <t>最終学歴・学校名</t>
    <rPh sb="0" eb="2">
      <t>サイシュウ</t>
    </rPh>
    <rPh sb="2" eb="4">
      <t>ガクレキ</t>
    </rPh>
    <rPh sb="5" eb="7">
      <t>ガッコウ</t>
    </rPh>
    <rPh sb="7" eb="8">
      <t>メイ</t>
    </rPh>
    <phoneticPr fontId="43"/>
  </si>
  <si>
    <t>最終学歴・学部名</t>
    <rPh sb="0" eb="2">
      <t>サイシュウ</t>
    </rPh>
    <rPh sb="2" eb="4">
      <t>ガクレキ</t>
    </rPh>
    <rPh sb="5" eb="7">
      <t>ガクブ</t>
    </rPh>
    <rPh sb="7" eb="8">
      <t>メイ</t>
    </rPh>
    <phoneticPr fontId="43"/>
  </si>
  <si>
    <t>最終学歴・学科名</t>
    <rPh sb="0" eb="2">
      <t>サイシュウ</t>
    </rPh>
    <rPh sb="2" eb="4">
      <t>ガクレキ</t>
    </rPh>
    <rPh sb="5" eb="7">
      <t>ガッカ</t>
    </rPh>
    <rPh sb="7" eb="8">
      <t>メイ</t>
    </rPh>
    <phoneticPr fontId="43"/>
  </si>
  <si>
    <t>最終学歴・専攻</t>
    <rPh sb="0" eb="2">
      <t>サイシュウ</t>
    </rPh>
    <rPh sb="2" eb="4">
      <t>ガクレキ</t>
    </rPh>
    <rPh sb="5" eb="7">
      <t>センコウ</t>
    </rPh>
    <phoneticPr fontId="43"/>
  </si>
  <si>
    <t>最終学歴・卒業年月日</t>
    <rPh sb="0" eb="2">
      <t>サイシュウ</t>
    </rPh>
    <rPh sb="2" eb="4">
      <t>ガクレキ</t>
    </rPh>
    <rPh sb="5" eb="7">
      <t>ソツギョウ</t>
    </rPh>
    <rPh sb="7" eb="8">
      <t>ネン</t>
    </rPh>
    <rPh sb="8" eb="9">
      <t>ツキ</t>
    </rPh>
    <rPh sb="9" eb="10">
      <t>ヒ</t>
    </rPh>
    <phoneticPr fontId="43"/>
  </si>
  <si>
    <t>保健師免許取得年月日</t>
    <rPh sb="0" eb="3">
      <t>ホケンシ</t>
    </rPh>
    <rPh sb="3" eb="5">
      <t>メンキョ</t>
    </rPh>
    <rPh sb="5" eb="7">
      <t>シュトク</t>
    </rPh>
    <rPh sb="7" eb="10">
      <t>ネンガッピ</t>
    </rPh>
    <phoneticPr fontId="43"/>
  </si>
  <si>
    <t>保健師免許番号</t>
    <rPh sb="0" eb="3">
      <t>ホケンシ</t>
    </rPh>
    <rPh sb="3" eb="5">
      <t>メンキョ</t>
    </rPh>
    <rPh sb="5" eb="7">
      <t>バンゴウ</t>
    </rPh>
    <phoneticPr fontId="43"/>
  </si>
  <si>
    <t>助産師免許番号</t>
    <rPh sb="0" eb="3">
      <t>ジョサンシ</t>
    </rPh>
    <rPh sb="3" eb="5">
      <t>メンキョ</t>
    </rPh>
    <rPh sb="5" eb="7">
      <t>バンゴウ</t>
    </rPh>
    <phoneticPr fontId="43"/>
  </si>
  <si>
    <t>助産師免許取得年月日</t>
    <rPh sb="0" eb="3">
      <t>ジョサンシ</t>
    </rPh>
    <rPh sb="3" eb="5">
      <t>メンキョ</t>
    </rPh>
    <rPh sb="5" eb="7">
      <t>シュトク</t>
    </rPh>
    <rPh sb="7" eb="10">
      <t>ネンガッピ</t>
    </rPh>
    <phoneticPr fontId="43"/>
  </si>
  <si>
    <t>保健師免許の有無（ＣＤ）</t>
    <rPh sb="0" eb="3">
      <t>ホケンシ</t>
    </rPh>
    <rPh sb="3" eb="5">
      <t>メンキョ</t>
    </rPh>
    <phoneticPr fontId="43"/>
  </si>
  <si>
    <t>保健師免許の有無（名称）</t>
    <rPh sb="0" eb="3">
      <t>ホケンシ</t>
    </rPh>
    <rPh sb="3" eb="5">
      <t>メンキョ</t>
    </rPh>
    <phoneticPr fontId="43"/>
  </si>
  <si>
    <t>准看護師免許の有無（ＣＤ）</t>
    <rPh sb="0" eb="1">
      <t>ジュン</t>
    </rPh>
    <rPh sb="1" eb="3">
      <t>カンゴ</t>
    </rPh>
    <rPh sb="3" eb="4">
      <t>シ</t>
    </rPh>
    <rPh sb="4" eb="6">
      <t>メンキョ</t>
    </rPh>
    <phoneticPr fontId="43"/>
  </si>
  <si>
    <t>准看護師免許の有無（名称）</t>
    <rPh sb="0" eb="1">
      <t>ジュン</t>
    </rPh>
    <rPh sb="4" eb="6">
      <t>メンキョ</t>
    </rPh>
    <phoneticPr fontId="43"/>
  </si>
  <si>
    <t>准看護師免許取得年月日</t>
    <rPh sb="1" eb="4">
      <t>カンゴシ</t>
    </rPh>
    <phoneticPr fontId="43"/>
  </si>
  <si>
    <t>准看護師免許番号</t>
    <rPh sb="1" eb="4">
      <t>カンゴシ</t>
    </rPh>
    <rPh sb="6" eb="8">
      <t>バンゴウ</t>
    </rPh>
    <phoneticPr fontId="43"/>
  </si>
  <si>
    <t>正看護師免許の有無（ＣＤ）</t>
    <rPh sb="0" eb="1">
      <t>セイ</t>
    </rPh>
    <rPh sb="1" eb="4">
      <t>カンゴシ</t>
    </rPh>
    <rPh sb="4" eb="6">
      <t>メンキョ</t>
    </rPh>
    <phoneticPr fontId="43"/>
  </si>
  <si>
    <t>正看護師免許の有無（名称）</t>
    <rPh sb="0" eb="4">
      <t>セイカンゴシ</t>
    </rPh>
    <rPh sb="4" eb="6">
      <t>メンキョ</t>
    </rPh>
    <phoneticPr fontId="43"/>
  </si>
  <si>
    <t>正看護師免許番号</t>
    <rPh sb="1" eb="4">
      <t>カンゴシ</t>
    </rPh>
    <rPh sb="6" eb="8">
      <t>バンゴウ</t>
    </rPh>
    <phoneticPr fontId="43"/>
  </si>
  <si>
    <t>助産師免許の有無（ＣＤ）</t>
    <rPh sb="0" eb="3">
      <t>ジョサンシ</t>
    </rPh>
    <rPh sb="3" eb="5">
      <t>メンキョ</t>
    </rPh>
    <phoneticPr fontId="43"/>
  </si>
  <si>
    <t>助産師免許の有無（名称）</t>
    <rPh sb="0" eb="3">
      <t>ジョサンシ</t>
    </rPh>
    <rPh sb="3" eb="5">
      <t>メンキョ</t>
    </rPh>
    <phoneticPr fontId="43"/>
  </si>
  <si>
    <t>必須</t>
    <phoneticPr fontId="43"/>
  </si>
  <si>
    <t>項目</t>
    <rPh sb="0" eb="2">
      <t>コウモク</t>
    </rPh>
    <phoneticPr fontId="43"/>
  </si>
  <si>
    <t>内部</t>
    <rPh sb="0" eb="2">
      <t>ナイブ</t>
    </rPh>
    <phoneticPr fontId="43"/>
  </si>
  <si>
    <t>日本人</t>
    <rPh sb="0" eb="3">
      <t>ニホンジン</t>
    </rPh>
    <phoneticPr fontId="43"/>
  </si>
  <si>
    <t>外国人</t>
    <rPh sb="0" eb="2">
      <t>ガイコク</t>
    </rPh>
    <rPh sb="2" eb="3">
      <t>ジン</t>
    </rPh>
    <phoneticPr fontId="43"/>
  </si>
  <si>
    <t>入力欄</t>
    <rPh sb="0" eb="2">
      <t>ニュウリョク</t>
    </rPh>
    <rPh sb="2" eb="3">
      <t>ラン</t>
    </rPh>
    <phoneticPr fontId="43"/>
  </si>
  <si>
    <t>プルダウンから選択してください。</t>
    <rPh sb="7" eb="9">
      <t>センタク</t>
    </rPh>
    <phoneticPr fontId="43"/>
  </si>
  <si>
    <t>国籍で外国人を選択した場合に国名を全角で入力してください。</t>
    <rPh sb="0" eb="2">
      <t>コクセキ</t>
    </rPh>
    <rPh sb="3" eb="5">
      <t>ガイコク</t>
    </rPh>
    <rPh sb="5" eb="6">
      <t>ジン</t>
    </rPh>
    <rPh sb="7" eb="9">
      <t>センタク</t>
    </rPh>
    <rPh sb="11" eb="13">
      <t>バアイ</t>
    </rPh>
    <rPh sb="14" eb="16">
      <t>コクメイ</t>
    </rPh>
    <rPh sb="17" eb="19">
      <t>ゼンカク</t>
    </rPh>
    <rPh sb="20" eb="22">
      <t>ニュウリョク</t>
    </rPh>
    <phoneticPr fontId="43"/>
  </si>
  <si>
    <t>コード</t>
    <phoneticPr fontId="43"/>
  </si>
  <si>
    <t>男性</t>
    <rPh sb="0" eb="2">
      <t>ダンセイ</t>
    </rPh>
    <phoneticPr fontId="43"/>
  </si>
  <si>
    <t>女性</t>
    <rPh sb="0" eb="2">
      <t>ジョセイ</t>
    </rPh>
    <phoneticPr fontId="43"/>
  </si>
  <si>
    <t>001</t>
  </si>
  <si>
    <t>一般行政</t>
  </si>
  <si>
    <t>002</t>
  </si>
  <si>
    <t>電気</t>
  </si>
  <si>
    <t>006</t>
  </si>
  <si>
    <t>建築</t>
  </si>
  <si>
    <t>018</t>
  </si>
  <si>
    <t>019</t>
  </si>
  <si>
    <t>020</t>
  </si>
  <si>
    <t>022</t>
  </si>
  <si>
    <t>看護師</t>
  </si>
  <si>
    <t>023</t>
  </si>
  <si>
    <t>保健師</t>
  </si>
  <si>
    <t>026</t>
  </si>
  <si>
    <t>030</t>
  </si>
  <si>
    <t>154</t>
  </si>
  <si>
    <t>助産師</t>
  </si>
  <si>
    <t>171</t>
  </si>
  <si>
    <t>設備管理技術員</t>
  </si>
  <si>
    <t>922</t>
  </si>
  <si>
    <t>言語聴覚士</t>
  </si>
  <si>
    <t>給料表</t>
    <rPh sb="0" eb="2">
      <t>キュウリョウ</t>
    </rPh>
    <rPh sb="2" eb="3">
      <t>ヒョウ</t>
    </rPh>
    <phoneticPr fontId="43"/>
  </si>
  <si>
    <t>給料表コード</t>
    <rPh sb="0" eb="2">
      <t>キュウリョウ</t>
    </rPh>
    <rPh sb="2" eb="3">
      <t>ヒョウ</t>
    </rPh>
    <phoneticPr fontId="43"/>
  </si>
  <si>
    <t>事務職</t>
    <rPh sb="0" eb="2">
      <t>ジム</t>
    </rPh>
    <rPh sb="2" eb="3">
      <t>ショク</t>
    </rPh>
    <phoneticPr fontId="43"/>
  </si>
  <si>
    <t>01</t>
    <phoneticPr fontId="43"/>
  </si>
  <si>
    <t>医（二）</t>
    <rPh sb="0" eb="1">
      <t>イ</t>
    </rPh>
    <rPh sb="2" eb="3">
      <t>ニ</t>
    </rPh>
    <phoneticPr fontId="43"/>
  </si>
  <si>
    <t>05</t>
    <phoneticPr fontId="43"/>
  </si>
  <si>
    <t>医（三）</t>
    <rPh sb="0" eb="1">
      <t>イ</t>
    </rPh>
    <rPh sb="2" eb="3">
      <t>サン</t>
    </rPh>
    <phoneticPr fontId="43"/>
  </si>
  <si>
    <t>06</t>
    <phoneticPr fontId="43"/>
  </si>
  <si>
    <t>32</t>
  </si>
  <si>
    <t>専門卒：4
大学卒：2
大学院卒：1
高卒：5</t>
    <rPh sb="0" eb="2">
      <t>センモン</t>
    </rPh>
    <rPh sb="2" eb="3">
      <t>ソツ</t>
    </rPh>
    <rPh sb="6" eb="8">
      <t>ダイガク</t>
    </rPh>
    <rPh sb="8" eb="9">
      <t>ソツ</t>
    </rPh>
    <rPh sb="12" eb="15">
      <t>ダイガクイン</t>
    </rPh>
    <rPh sb="15" eb="16">
      <t>ソツ</t>
    </rPh>
    <rPh sb="19" eb="21">
      <t>コウソツ</t>
    </rPh>
    <phoneticPr fontId="45"/>
  </si>
  <si>
    <t>大学院卒</t>
    <rPh sb="0" eb="3">
      <t>ダイガクイン</t>
    </rPh>
    <rPh sb="3" eb="4">
      <t>ソツ</t>
    </rPh>
    <phoneticPr fontId="43"/>
  </si>
  <si>
    <t>学校名を全角で記入してください。</t>
    <rPh sb="0" eb="2">
      <t>ガッコウ</t>
    </rPh>
    <rPh sb="2" eb="3">
      <t>メイ</t>
    </rPh>
    <rPh sb="4" eb="6">
      <t>ゼンカク</t>
    </rPh>
    <rPh sb="7" eb="9">
      <t>キニュウ</t>
    </rPh>
    <phoneticPr fontId="43"/>
  </si>
  <si>
    <t>内部</t>
    <phoneticPr fontId="43"/>
  </si>
  <si>
    <t>保健師免許なし</t>
    <rPh sb="0" eb="3">
      <t>ホケンシ</t>
    </rPh>
    <phoneticPr fontId="43"/>
  </si>
  <si>
    <t>准看護師免許なし</t>
    <phoneticPr fontId="43"/>
  </si>
  <si>
    <t>准看護師免許取得済</t>
    <rPh sb="6" eb="8">
      <t>シュトク</t>
    </rPh>
    <rPh sb="8" eb="9">
      <t>ス</t>
    </rPh>
    <phoneticPr fontId="43"/>
  </si>
  <si>
    <t>正看護師免許取得済</t>
    <rPh sb="6" eb="8">
      <t>シュトク</t>
    </rPh>
    <rPh sb="8" eb="9">
      <t>ス</t>
    </rPh>
    <phoneticPr fontId="43"/>
  </si>
  <si>
    <t>正看護師免許取得見込み</t>
    <rPh sb="6" eb="8">
      <t>シュトク</t>
    </rPh>
    <rPh sb="8" eb="10">
      <t>ミコ</t>
    </rPh>
    <phoneticPr fontId="43"/>
  </si>
  <si>
    <t>保健師免許取得済</t>
    <rPh sb="5" eb="7">
      <t>シュトク</t>
    </rPh>
    <rPh sb="7" eb="8">
      <t>ス</t>
    </rPh>
    <phoneticPr fontId="43"/>
  </si>
  <si>
    <t>採用職種の免許・資格名</t>
    <rPh sb="2" eb="4">
      <t>ショクシュ</t>
    </rPh>
    <rPh sb="5" eb="7">
      <t>メンキョ</t>
    </rPh>
    <rPh sb="8" eb="10">
      <t>シカク</t>
    </rPh>
    <rPh sb="10" eb="11">
      <t>メイ</t>
    </rPh>
    <phoneticPr fontId="43"/>
  </si>
  <si>
    <t>薬剤師</t>
    <rPh sb="0" eb="3">
      <t>ヤクザイシ</t>
    </rPh>
    <phoneticPr fontId="43"/>
  </si>
  <si>
    <t>019</t>
    <phoneticPr fontId="43"/>
  </si>
  <si>
    <t>栄養士</t>
    <rPh sb="0" eb="3">
      <t>エイヨウシ</t>
    </rPh>
    <phoneticPr fontId="43"/>
  </si>
  <si>
    <t>020</t>
    <phoneticPr fontId="43"/>
  </si>
  <si>
    <t>歯科衛生士</t>
    <rPh sb="0" eb="2">
      <t>シカ</t>
    </rPh>
    <rPh sb="2" eb="5">
      <t>エイセイシ</t>
    </rPh>
    <phoneticPr fontId="43"/>
  </si>
  <si>
    <t>024</t>
    <phoneticPr fontId="43"/>
  </si>
  <si>
    <t>衛生検査技師</t>
    <rPh sb="0" eb="2">
      <t>エイセイ</t>
    </rPh>
    <rPh sb="2" eb="4">
      <t>ケンサ</t>
    </rPh>
    <rPh sb="4" eb="6">
      <t>ギシ</t>
    </rPh>
    <phoneticPr fontId="43"/>
  </si>
  <si>
    <t>026</t>
    <phoneticPr fontId="43"/>
  </si>
  <si>
    <t>保育士</t>
    <rPh sb="0" eb="3">
      <t>ホイクシ</t>
    </rPh>
    <phoneticPr fontId="43"/>
  </si>
  <si>
    <t>030</t>
    <phoneticPr fontId="43"/>
  </si>
  <si>
    <t>心理</t>
    <rPh sb="0" eb="2">
      <t>シンリ</t>
    </rPh>
    <phoneticPr fontId="43"/>
  </si>
  <si>
    <t>033</t>
    <phoneticPr fontId="43"/>
  </si>
  <si>
    <t>歯科技工士</t>
    <rPh sb="0" eb="2">
      <t>シカ</t>
    </rPh>
    <rPh sb="2" eb="5">
      <t>ギコウシ</t>
    </rPh>
    <phoneticPr fontId="43"/>
  </si>
  <si>
    <t>040</t>
    <phoneticPr fontId="43"/>
  </si>
  <si>
    <t>理学療法士</t>
    <rPh sb="0" eb="2">
      <t>リガク</t>
    </rPh>
    <rPh sb="2" eb="4">
      <t>リョウホウ</t>
    </rPh>
    <rPh sb="4" eb="5">
      <t>シ</t>
    </rPh>
    <phoneticPr fontId="43"/>
  </si>
  <si>
    <t>141</t>
    <phoneticPr fontId="43"/>
  </si>
  <si>
    <t>視能訓練士</t>
    <rPh sb="0" eb="2">
      <t>シノウ</t>
    </rPh>
    <rPh sb="2" eb="4">
      <t>クンレン</t>
    </rPh>
    <rPh sb="4" eb="5">
      <t>シ</t>
    </rPh>
    <phoneticPr fontId="43"/>
  </si>
  <si>
    <t>149</t>
    <phoneticPr fontId="43"/>
  </si>
  <si>
    <t>看護助手</t>
    <rPh sb="0" eb="2">
      <t>カンゴ</t>
    </rPh>
    <rPh sb="2" eb="4">
      <t>ジョシュ</t>
    </rPh>
    <phoneticPr fontId="43"/>
  </si>
  <si>
    <t>151</t>
    <phoneticPr fontId="43"/>
  </si>
  <si>
    <t>作業療法士</t>
    <rPh sb="0" eb="2">
      <t>サギョウ</t>
    </rPh>
    <rPh sb="2" eb="5">
      <t>リョウホウシ</t>
    </rPh>
    <phoneticPr fontId="43"/>
  </si>
  <si>
    <t>158</t>
    <phoneticPr fontId="43"/>
  </si>
  <si>
    <t>臨床検査技師</t>
    <rPh sb="0" eb="2">
      <t>リンショウ</t>
    </rPh>
    <rPh sb="2" eb="4">
      <t>ケンサ</t>
    </rPh>
    <rPh sb="4" eb="6">
      <t>ギシ</t>
    </rPh>
    <phoneticPr fontId="43"/>
  </si>
  <si>
    <t>164</t>
    <phoneticPr fontId="43"/>
  </si>
  <si>
    <t>診療放射線技師</t>
    <rPh sb="0" eb="2">
      <t>シンリョウ</t>
    </rPh>
    <rPh sb="2" eb="5">
      <t>ホウシャセン</t>
    </rPh>
    <rPh sb="5" eb="7">
      <t>ギシ</t>
    </rPh>
    <phoneticPr fontId="43"/>
  </si>
  <si>
    <t>165</t>
    <phoneticPr fontId="43"/>
  </si>
  <si>
    <t>168</t>
    <phoneticPr fontId="43"/>
  </si>
  <si>
    <t>臨床工学技士</t>
    <rPh sb="0" eb="2">
      <t>リンショウ</t>
    </rPh>
    <rPh sb="2" eb="4">
      <t>コウガク</t>
    </rPh>
    <rPh sb="4" eb="6">
      <t>ギシ</t>
    </rPh>
    <phoneticPr fontId="43"/>
  </si>
  <si>
    <t>188</t>
    <phoneticPr fontId="43"/>
  </si>
  <si>
    <t>精神保健福祉士</t>
    <rPh sb="0" eb="2">
      <t>セイシン</t>
    </rPh>
    <rPh sb="2" eb="4">
      <t>ホケン</t>
    </rPh>
    <rPh sb="4" eb="6">
      <t>フクシ</t>
    </rPh>
    <rPh sb="6" eb="7">
      <t>シ</t>
    </rPh>
    <phoneticPr fontId="43"/>
  </si>
  <si>
    <t>192</t>
    <phoneticPr fontId="43"/>
  </si>
  <si>
    <t>社会福祉士</t>
    <rPh sb="0" eb="2">
      <t>シャカイ</t>
    </rPh>
    <rPh sb="2" eb="4">
      <t>フクシ</t>
    </rPh>
    <rPh sb="4" eb="5">
      <t>シ</t>
    </rPh>
    <phoneticPr fontId="43"/>
  </si>
  <si>
    <t>193</t>
    <phoneticPr fontId="43"/>
  </si>
  <si>
    <t>ホスピタルプレイスペシャリスト</t>
    <phoneticPr fontId="43"/>
  </si>
  <si>
    <t>924</t>
    <phoneticPr fontId="43"/>
  </si>
  <si>
    <t>健常者</t>
  </si>
  <si>
    <t>身体障害者（１級）</t>
  </si>
  <si>
    <t>身体障害者（２級）</t>
  </si>
  <si>
    <t>身体障害者（３級）</t>
  </si>
  <si>
    <t>身体障害者（４級）</t>
  </si>
  <si>
    <t>身体障害者（５級）</t>
  </si>
  <si>
    <t>身体障害者（６級）</t>
  </si>
  <si>
    <t>療育（Ａ）</t>
  </si>
  <si>
    <t>療育（Ｂ１）</t>
  </si>
  <si>
    <t>療育（Ｂ２）</t>
  </si>
  <si>
    <t>療育（その他）</t>
  </si>
  <si>
    <t>その他（特別障害者）</t>
  </si>
  <si>
    <t>その他（一般障害者）</t>
  </si>
  <si>
    <t>00</t>
    <phoneticPr fontId="43"/>
  </si>
  <si>
    <t>01</t>
    <phoneticPr fontId="43"/>
  </si>
  <si>
    <t>02</t>
    <phoneticPr fontId="43"/>
  </si>
  <si>
    <t>03</t>
    <phoneticPr fontId="43"/>
  </si>
  <si>
    <t>04</t>
    <phoneticPr fontId="43"/>
  </si>
  <si>
    <t>05</t>
    <phoneticPr fontId="43"/>
  </si>
  <si>
    <t>06</t>
    <phoneticPr fontId="43"/>
  </si>
  <si>
    <t>07</t>
    <phoneticPr fontId="43"/>
  </si>
  <si>
    <t>08</t>
    <phoneticPr fontId="43"/>
  </si>
  <si>
    <t>09</t>
    <phoneticPr fontId="43"/>
  </si>
  <si>
    <t>10</t>
    <phoneticPr fontId="43"/>
  </si>
  <si>
    <t>11</t>
    <phoneticPr fontId="43"/>
  </si>
  <si>
    <t>12</t>
    <phoneticPr fontId="43"/>
  </si>
  <si>
    <t>ガス溶接技能</t>
  </si>
  <si>
    <t>005</t>
  </si>
  <si>
    <t>危険物取扱者　乙種１種</t>
  </si>
  <si>
    <t>008</t>
  </si>
  <si>
    <t>危険物取扱者　乙種２種</t>
  </si>
  <si>
    <t>009</t>
  </si>
  <si>
    <t>危険物取扱者　乙種３種</t>
  </si>
  <si>
    <t>010</t>
  </si>
  <si>
    <t>危険物取扱者　乙種４種</t>
  </si>
  <si>
    <t>011</t>
  </si>
  <si>
    <t>危険物取扱者　乙種５種</t>
  </si>
  <si>
    <t>012</t>
  </si>
  <si>
    <t>危険物取扱者　乙種６種</t>
  </si>
  <si>
    <t>013</t>
  </si>
  <si>
    <t>危険物取扱者　甲種</t>
  </si>
  <si>
    <t>014</t>
  </si>
  <si>
    <t>危険物取扱者　丙種</t>
  </si>
  <si>
    <t>015</t>
  </si>
  <si>
    <t>建築物環境衛生管理主任技術者</t>
  </si>
  <si>
    <t>高圧ガス製造保安責任者</t>
  </si>
  <si>
    <t>高圧電気工事技術者</t>
  </si>
  <si>
    <t>水道技術管理者</t>
  </si>
  <si>
    <t>水道技能者第二種</t>
  </si>
  <si>
    <t>027</t>
  </si>
  <si>
    <t>電気主任技術者</t>
  </si>
  <si>
    <t>028</t>
  </si>
  <si>
    <t>031</t>
  </si>
  <si>
    <t>032</t>
  </si>
  <si>
    <t>電気工事士第一種</t>
  </si>
  <si>
    <t>052</t>
  </si>
  <si>
    <t>電気工事士第二種</t>
  </si>
  <si>
    <t>053</t>
  </si>
  <si>
    <t>054</t>
  </si>
  <si>
    <t>055</t>
  </si>
  <si>
    <t>056</t>
  </si>
  <si>
    <t>ボイラー技士２級資格取得済</t>
    <rPh sb="8" eb="10">
      <t>シカク</t>
    </rPh>
    <phoneticPr fontId="43"/>
  </si>
  <si>
    <t>ボイラー技士２級資格取得見込み</t>
    <rPh sb="8" eb="10">
      <t>シカク</t>
    </rPh>
    <phoneticPr fontId="43"/>
  </si>
  <si>
    <t>ボイラー技士２級資格の有無（名称）</t>
    <rPh sb="8" eb="10">
      <t>シカク</t>
    </rPh>
    <phoneticPr fontId="43"/>
  </si>
  <si>
    <t>ボイラー技士１級資格の有無（名称）</t>
    <rPh sb="8" eb="10">
      <t>シカク</t>
    </rPh>
    <phoneticPr fontId="43"/>
  </si>
  <si>
    <t>ボイラー技士１級資格取得済</t>
    <rPh sb="8" eb="10">
      <t>シカク</t>
    </rPh>
    <phoneticPr fontId="43"/>
  </si>
  <si>
    <t>ボイラー技士１級資格取得見込み</t>
    <rPh sb="8" eb="10">
      <t>シカク</t>
    </rPh>
    <phoneticPr fontId="43"/>
  </si>
  <si>
    <t>ボイラー技士特級資格の有無（名称）</t>
    <rPh sb="6" eb="7">
      <t>トク</t>
    </rPh>
    <rPh sb="8" eb="10">
      <t>シカク</t>
    </rPh>
    <phoneticPr fontId="43"/>
  </si>
  <si>
    <t>ボイラー技士特級資格取得済</t>
    <rPh sb="6" eb="7">
      <t>トク</t>
    </rPh>
    <rPh sb="8" eb="10">
      <t>シカク</t>
    </rPh>
    <phoneticPr fontId="43"/>
  </si>
  <si>
    <t>ボイラー技士特級資格取得見込み</t>
    <rPh sb="6" eb="7">
      <t>トク</t>
    </rPh>
    <rPh sb="8" eb="10">
      <t>シカク</t>
    </rPh>
    <phoneticPr fontId="43"/>
  </si>
  <si>
    <t>電気主任技術者第三種資格の有無（名称）</t>
    <rPh sb="10" eb="12">
      <t>シカク</t>
    </rPh>
    <phoneticPr fontId="43"/>
  </si>
  <si>
    <t>電気主任技術者第三種資格取得済</t>
    <rPh sb="10" eb="12">
      <t>シカク</t>
    </rPh>
    <phoneticPr fontId="43"/>
  </si>
  <si>
    <t>電気主任技術者第三種資格取得見込み</t>
    <rPh sb="10" eb="12">
      <t>シカク</t>
    </rPh>
    <phoneticPr fontId="43"/>
  </si>
  <si>
    <t>電気主任技術者第二種資格の有無（名称）</t>
    <rPh sb="8" eb="9">
      <t>ニ</t>
    </rPh>
    <rPh sb="10" eb="12">
      <t>シカク</t>
    </rPh>
    <phoneticPr fontId="43"/>
  </si>
  <si>
    <t>電気主任技術者第二種資格取得済</t>
    <rPh sb="8" eb="9">
      <t>ニ</t>
    </rPh>
    <rPh sb="10" eb="12">
      <t>シカク</t>
    </rPh>
    <phoneticPr fontId="43"/>
  </si>
  <si>
    <t>電気主任技術者第二種資格取得見込み</t>
    <rPh sb="8" eb="9">
      <t>ニ</t>
    </rPh>
    <rPh sb="10" eb="12">
      <t>シカク</t>
    </rPh>
    <phoneticPr fontId="43"/>
  </si>
  <si>
    <t>電気主任技術者第一種資格の有無（名称）</t>
    <rPh sb="8" eb="9">
      <t>イチ</t>
    </rPh>
    <rPh sb="10" eb="12">
      <t>シカク</t>
    </rPh>
    <phoneticPr fontId="43"/>
  </si>
  <si>
    <t>電気主任技術者第一種資格取得済</t>
    <rPh sb="8" eb="9">
      <t>イチ</t>
    </rPh>
    <rPh sb="10" eb="12">
      <t>シカク</t>
    </rPh>
    <phoneticPr fontId="43"/>
  </si>
  <si>
    <t>電気主任技術者第一種資格取得見込み</t>
    <rPh sb="8" eb="9">
      <t>イチ</t>
    </rPh>
    <rPh sb="10" eb="12">
      <t>シカク</t>
    </rPh>
    <phoneticPr fontId="43"/>
  </si>
  <si>
    <t>ボイラー技士１級資格なし</t>
    <rPh sb="8" eb="10">
      <t>シカク</t>
    </rPh>
    <phoneticPr fontId="43"/>
  </si>
  <si>
    <t>ボイラー技士特級資格なし</t>
    <rPh sb="6" eb="7">
      <t>トク</t>
    </rPh>
    <rPh sb="8" eb="10">
      <t>シカク</t>
    </rPh>
    <phoneticPr fontId="43"/>
  </si>
  <si>
    <t>電気主任技術者第二種資格なし</t>
    <rPh sb="8" eb="9">
      <t>ニ</t>
    </rPh>
    <rPh sb="10" eb="12">
      <t>シカク</t>
    </rPh>
    <phoneticPr fontId="43"/>
  </si>
  <si>
    <t>電気主任技術者第一種資格なし</t>
    <rPh sb="8" eb="9">
      <t>イチ</t>
    </rPh>
    <rPh sb="10" eb="12">
      <t>シカク</t>
    </rPh>
    <phoneticPr fontId="43"/>
  </si>
  <si>
    <t>免許・資格の有無（名称）</t>
    <rPh sb="0" eb="2">
      <t>メンキョ</t>
    </rPh>
    <rPh sb="3" eb="5">
      <t>シカク</t>
    </rPh>
    <phoneticPr fontId="43"/>
  </si>
  <si>
    <t>正看護師免許取得（見込み）年月日</t>
    <rPh sb="1" eb="4">
      <t>カンゴシ</t>
    </rPh>
    <rPh sb="9" eb="11">
      <t>ミコ</t>
    </rPh>
    <phoneticPr fontId="43"/>
  </si>
  <si>
    <t>助産師免許なし</t>
    <rPh sb="0" eb="3">
      <t>ジョサンシ</t>
    </rPh>
    <rPh sb="3" eb="5">
      <t>メンキョ</t>
    </rPh>
    <phoneticPr fontId="43"/>
  </si>
  <si>
    <t>助産師免許取得済</t>
    <rPh sb="0" eb="2">
      <t>ジョサン</t>
    </rPh>
    <rPh sb="5" eb="7">
      <t>シュトク</t>
    </rPh>
    <rPh sb="7" eb="8">
      <t>ス</t>
    </rPh>
    <phoneticPr fontId="43"/>
  </si>
  <si>
    <t>全角で入力してください。</t>
    <rPh sb="0" eb="2">
      <t>ゼンカク</t>
    </rPh>
    <rPh sb="3" eb="5">
      <t>ニュウリョク</t>
    </rPh>
    <phoneticPr fontId="43"/>
  </si>
  <si>
    <t>姓と名の間に半角空空白</t>
    <rPh sb="0" eb="1">
      <t>セイ</t>
    </rPh>
    <rPh sb="2" eb="3">
      <t>ナ</t>
    </rPh>
    <rPh sb="4" eb="5">
      <t>アイダ</t>
    </rPh>
    <rPh sb="6" eb="8">
      <t>ハンカク</t>
    </rPh>
    <rPh sb="8" eb="9">
      <t>ソラ</t>
    </rPh>
    <rPh sb="9" eb="11">
      <t>クウハク</t>
    </rPh>
    <phoneticPr fontId="45"/>
  </si>
  <si>
    <t>7ケタのみ</t>
    <phoneticPr fontId="45"/>
  </si>
  <si>
    <t>090-0000-0000</t>
  </si>
  <si>
    <t>090-1111-1111</t>
  </si>
  <si>
    <t>職員番号</t>
  </si>
  <si>
    <t>府の職員番号１</t>
  </si>
  <si>
    <t>府の職員番号２</t>
  </si>
  <si>
    <t>採用予定年月日</t>
  </si>
  <si>
    <t>府の採用年月日</t>
  </si>
  <si>
    <t>性別コード</t>
  </si>
  <si>
    <t>組織コード</t>
  </si>
  <si>
    <t>所属コード</t>
  </si>
  <si>
    <t>補職コード</t>
    <phoneticPr fontId="45"/>
  </si>
  <si>
    <t>職員区分コード</t>
  </si>
  <si>
    <t>職種コード</t>
  </si>
  <si>
    <t>職名コード</t>
  </si>
  <si>
    <t>職階コード</t>
    <phoneticPr fontId="45"/>
  </si>
  <si>
    <t>給料表コード</t>
  </si>
  <si>
    <t>等級</t>
  </si>
  <si>
    <t>号俸</t>
  </si>
  <si>
    <t>府の給料表コード</t>
  </si>
  <si>
    <t>府の等級</t>
  </si>
  <si>
    <t>府の号給</t>
  </si>
  <si>
    <t>調整数</t>
  </si>
  <si>
    <t>予算科目コード</t>
  </si>
  <si>
    <t>管理職手当区分コード</t>
    <phoneticPr fontId="45"/>
  </si>
  <si>
    <t>管理職手当支給率</t>
  </si>
  <si>
    <t>医師手当コード</t>
  </si>
  <si>
    <t>医師手当支給開始年月日</t>
  </si>
  <si>
    <t>都道府県</t>
  </si>
  <si>
    <t>市区町村</t>
  </si>
  <si>
    <t>町域</t>
  </si>
  <si>
    <t>建物部屋名</t>
  </si>
  <si>
    <t>カナ都道府県</t>
  </si>
  <si>
    <t>カナ市区町村</t>
  </si>
  <si>
    <t>カナ町域</t>
  </si>
  <si>
    <t>カナ建物部屋名</t>
  </si>
  <si>
    <t>緊急連絡先氏名（姓）</t>
  </si>
  <si>
    <t>緊急連絡先氏名（名）</t>
  </si>
  <si>
    <t>緊急連絡先続柄コード</t>
  </si>
  <si>
    <t>メールアドレス</t>
  </si>
  <si>
    <t>携帯メールアドレス</t>
  </si>
  <si>
    <t>略字戸籍氏名（姓）</t>
  </si>
  <si>
    <t>略字戸籍氏名（名）</t>
  </si>
  <si>
    <t>カナ戸籍氏名（姓）</t>
  </si>
  <si>
    <t>カナ戸籍氏名（名）</t>
  </si>
  <si>
    <t>通称（姓）</t>
  </si>
  <si>
    <t>通称（名）</t>
  </si>
  <si>
    <t>カナ通称（姓）</t>
  </si>
  <si>
    <t>カナ通称（名）</t>
  </si>
  <si>
    <t>システム氏名（姓）</t>
  </si>
  <si>
    <t>システム氏名（名）</t>
  </si>
  <si>
    <t>カナシステム氏名（姓）</t>
  </si>
  <si>
    <t>カナシステム氏名（名）</t>
  </si>
  <si>
    <t>金融機関コード1</t>
    <rPh sb="0" eb="2">
      <t>キンユウ</t>
    </rPh>
    <rPh sb="2" eb="4">
      <t>キカン</t>
    </rPh>
    <phoneticPr fontId="45"/>
  </si>
  <si>
    <t>支店コード1</t>
    <rPh sb="0" eb="2">
      <t>シテン</t>
    </rPh>
    <phoneticPr fontId="45"/>
  </si>
  <si>
    <t>カナ口座名義人名1</t>
    <rPh sb="2" eb="4">
      <t>コウザ</t>
    </rPh>
    <rPh sb="4" eb="6">
      <t>メイギ</t>
    </rPh>
    <rPh sb="6" eb="7">
      <t>ニン</t>
    </rPh>
    <rPh sb="7" eb="8">
      <t>メイ</t>
    </rPh>
    <phoneticPr fontId="45"/>
  </si>
  <si>
    <t>口座番号1</t>
    <rPh sb="0" eb="2">
      <t>コウザ</t>
    </rPh>
    <rPh sb="2" eb="4">
      <t>バンゴウ</t>
    </rPh>
    <phoneticPr fontId="45"/>
  </si>
  <si>
    <t>預金種別コード1</t>
    <rPh sb="0" eb="2">
      <t>ヨキン</t>
    </rPh>
    <rPh sb="2" eb="4">
      <t>シュベツ</t>
    </rPh>
    <phoneticPr fontId="45"/>
  </si>
  <si>
    <t>金融機関コード2</t>
    <rPh sb="0" eb="2">
      <t>キンユウ</t>
    </rPh>
    <rPh sb="2" eb="4">
      <t>キカン</t>
    </rPh>
    <phoneticPr fontId="45"/>
  </si>
  <si>
    <t>支店コード2</t>
    <rPh sb="0" eb="2">
      <t>シテン</t>
    </rPh>
    <phoneticPr fontId="45"/>
  </si>
  <si>
    <t>カナ口座名義人名2</t>
    <rPh sb="2" eb="4">
      <t>コウザ</t>
    </rPh>
    <rPh sb="4" eb="6">
      <t>メイギ</t>
    </rPh>
    <rPh sb="6" eb="7">
      <t>ニン</t>
    </rPh>
    <rPh sb="7" eb="8">
      <t>メイ</t>
    </rPh>
    <phoneticPr fontId="45"/>
  </si>
  <si>
    <t>口座番号2</t>
    <rPh sb="0" eb="2">
      <t>コウザ</t>
    </rPh>
    <rPh sb="2" eb="4">
      <t>バンゴウ</t>
    </rPh>
    <phoneticPr fontId="45"/>
  </si>
  <si>
    <t>預金種別コード2</t>
    <rPh sb="0" eb="2">
      <t>ヨキン</t>
    </rPh>
    <rPh sb="2" eb="4">
      <t>シュベツ</t>
    </rPh>
    <phoneticPr fontId="45"/>
  </si>
  <si>
    <t>金融機関コード3</t>
    <rPh sb="0" eb="2">
      <t>キンユウ</t>
    </rPh>
    <rPh sb="2" eb="4">
      <t>キカン</t>
    </rPh>
    <phoneticPr fontId="45"/>
  </si>
  <si>
    <t>支店コード3</t>
    <rPh sb="0" eb="2">
      <t>シテン</t>
    </rPh>
    <phoneticPr fontId="45"/>
  </si>
  <si>
    <t>カナ口座名義人名3</t>
    <rPh sb="2" eb="4">
      <t>コウザ</t>
    </rPh>
    <rPh sb="4" eb="6">
      <t>メイギ</t>
    </rPh>
    <rPh sb="6" eb="7">
      <t>ニン</t>
    </rPh>
    <rPh sb="7" eb="8">
      <t>メイ</t>
    </rPh>
    <phoneticPr fontId="45"/>
  </si>
  <si>
    <t>口座番号3</t>
    <rPh sb="0" eb="2">
      <t>コウザ</t>
    </rPh>
    <rPh sb="2" eb="4">
      <t>バンゴウ</t>
    </rPh>
    <phoneticPr fontId="45"/>
  </si>
  <si>
    <t>預金種別コード3</t>
    <rPh sb="0" eb="2">
      <t>ヨキン</t>
    </rPh>
    <rPh sb="2" eb="4">
      <t>シュベツ</t>
    </rPh>
    <phoneticPr fontId="45"/>
  </si>
  <si>
    <t>振込口座仕訳コード1</t>
    <rPh sb="0" eb="2">
      <t>フリコミ</t>
    </rPh>
    <rPh sb="2" eb="4">
      <t>コウザ</t>
    </rPh>
    <rPh sb="4" eb="6">
      <t>シワケ</t>
    </rPh>
    <phoneticPr fontId="45"/>
  </si>
  <si>
    <t>振込口座コード1</t>
    <rPh sb="0" eb="2">
      <t>フリコミ</t>
    </rPh>
    <rPh sb="2" eb="4">
      <t>コウザ</t>
    </rPh>
    <phoneticPr fontId="45"/>
  </si>
  <si>
    <t>給与手当振込額1</t>
    <rPh sb="0" eb="2">
      <t>キュウヨ</t>
    </rPh>
    <rPh sb="2" eb="4">
      <t>テアテ</t>
    </rPh>
    <rPh sb="4" eb="7">
      <t>フリコミガク</t>
    </rPh>
    <phoneticPr fontId="45"/>
  </si>
  <si>
    <t>振込口座仕訳コード2</t>
    <rPh sb="0" eb="2">
      <t>フリコミ</t>
    </rPh>
    <rPh sb="2" eb="4">
      <t>コウザ</t>
    </rPh>
    <rPh sb="4" eb="6">
      <t>シワケ</t>
    </rPh>
    <phoneticPr fontId="45"/>
  </si>
  <si>
    <t>振込口座コード2</t>
    <rPh sb="0" eb="2">
      <t>フリコミ</t>
    </rPh>
    <rPh sb="2" eb="4">
      <t>コウザ</t>
    </rPh>
    <phoneticPr fontId="45"/>
  </si>
  <si>
    <t>給与手当振込額2</t>
    <rPh sb="0" eb="2">
      <t>キュウヨ</t>
    </rPh>
    <rPh sb="2" eb="4">
      <t>テアテ</t>
    </rPh>
    <rPh sb="4" eb="7">
      <t>フリコミガク</t>
    </rPh>
    <phoneticPr fontId="45"/>
  </si>
  <si>
    <t>振込口座仕訳コード3</t>
    <rPh sb="0" eb="2">
      <t>フリコミ</t>
    </rPh>
    <rPh sb="2" eb="4">
      <t>コウザ</t>
    </rPh>
    <rPh sb="4" eb="6">
      <t>シワケ</t>
    </rPh>
    <phoneticPr fontId="45"/>
  </si>
  <si>
    <t>振込口座コード3</t>
    <rPh sb="0" eb="2">
      <t>フリコミ</t>
    </rPh>
    <rPh sb="2" eb="4">
      <t>コウザ</t>
    </rPh>
    <phoneticPr fontId="45"/>
  </si>
  <si>
    <t>給与手当振込額3</t>
    <rPh sb="0" eb="2">
      <t>キュウヨ</t>
    </rPh>
    <rPh sb="2" eb="4">
      <t>テアテ</t>
    </rPh>
    <rPh sb="4" eb="7">
      <t>フリコミガク</t>
    </rPh>
    <phoneticPr fontId="45"/>
  </si>
  <si>
    <t>振込口座仕訳コード4</t>
    <rPh sb="0" eb="2">
      <t>フリコミ</t>
    </rPh>
    <rPh sb="2" eb="4">
      <t>コウザ</t>
    </rPh>
    <rPh sb="4" eb="6">
      <t>シワケ</t>
    </rPh>
    <phoneticPr fontId="45"/>
  </si>
  <si>
    <t>振込口座コード4</t>
    <rPh sb="0" eb="2">
      <t>フリコミ</t>
    </rPh>
    <rPh sb="2" eb="4">
      <t>コウザ</t>
    </rPh>
    <phoneticPr fontId="45"/>
  </si>
  <si>
    <t>給与手当振込額4</t>
    <rPh sb="0" eb="2">
      <t>キュウヨ</t>
    </rPh>
    <rPh sb="2" eb="4">
      <t>テアテ</t>
    </rPh>
    <rPh sb="4" eb="7">
      <t>フリコミガク</t>
    </rPh>
    <phoneticPr fontId="45"/>
  </si>
  <si>
    <t>振込口座仕訳コード5</t>
    <rPh sb="0" eb="2">
      <t>フリコミ</t>
    </rPh>
    <rPh sb="2" eb="4">
      <t>コウザ</t>
    </rPh>
    <rPh sb="4" eb="6">
      <t>シワケ</t>
    </rPh>
    <phoneticPr fontId="45"/>
  </si>
  <si>
    <t>振込口座コード5</t>
    <rPh sb="0" eb="2">
      <t>フリコミ</t>
    </rPh>
    <rPh sb="2" eb="4">
      <t>コウザ</t>
    </rPh>
    <phoneticPr fontId="45"/>
  </si>
  <si>
    <t>給与手当振込額5</t>
    <rPh sb="0" eb="2">
      <t>キュウヨ</t>
    </rPh>
    <rPh sb="2" eb="4">
      <t>テアテ</t>
    </rPh>
    <rPh sb="4" eb="7">
      <t>フリコミガク</t>
    </rPh>
    <phoneticPr fontId="45"/>
  </si>
  <si>
    <t>振込口座仕訳コード6</t>
    <rPh sb="0" eb="2">
      <t>フリコミ</t>
    </rPh>
    <rPh sb="2" eb="4">
      <t>コウザ</t>
    </rPh>
    <rPh sb="4" eb="6">
      <t>シワケ</t>
    </rPh>
    <phoneticPr fontId="45"/>
  </si>
  <si>
    <t>振込口座コード6</t>
    <rPh sb="0" eb="2">
      <t>フリコミ</t>
    </rPh>
    <rPh sb="2" eb="4">
      <t>コウザ</t>
    </rPh>
    <phoneticPr fontId="45"/>
  </si>
  <si>
    <t>給与手当振込額6</t>
    <rPh sb="0" eb="2">
      <t>キュウヨ</t>
    </rPh>
    <rPh sb="2" eb="4">
      <t>テアテ</t>
    </rPh>
    <rPh sb="4" eb="7">
      <t>フリコミガク</t>
    </rPh>
    <phoneticPr fontId="45"/>
  </si>
  <si>
    <t>振込口座仕訳コード7</t>
    <rPh sb="0" eb="2">
      <t>フリコミ</t>
    </rPh>
    <rPh sb="2" eb="4">
      <t>コウザ</t>
    </rPh>
    <rPh sb="4" eb="6">
      <t>シワケ</t>
    </rPh>
    <phoneticPr fontId="45"/>
  </si>
  <si>
    <t>振込口座コード7</t>
    <rPh sb="0" eb="2">
      <t>フリコミ</t>
    </rPh>
    <rPh sb="2" eb="4">
      <t>コウザ</t>
    </rPh>
    <phoneticPr fontId="45"/>
  </si>
  <si>
    <t>給与手当振込額7</t>
    <rPh sb="0" eb="2">
      <t>キュウヨ</t>
    </rPh>
    <rPh sb="2" eb="4">
      <t>テアテ</t>
    </rPh>
    <rPh sb="4" eb="7">
      <t>フリコミガク</t>
    </rPh>
    <phoneticPr fontId="45"/>
  </si>
  <si>
    <t>振込口座仕訳コード8</t>
    <rPh sb="0" eb="2">
      <t>フリコミ</t>
    </rPh>
    <rPh sb="2" eb="4">
      <t>コウザ</t>
    </rPh>
    <rPh sb="4" eb="6">
      <t>シワケ</t>
    </rPh>
    <phoneticPr fontId="45"/>
  </si>
  <si>
    <t>振込口座コード8</t>
    <rPh sb="0" eb="2">
      <t>フリコミ</t>
    </rPh>
    <rPh sb="2" eb="4">
      <t>コウザ</t>
    </rPh>
    <phoneticPr fontId="45"/>
  </si>
  <si>
    <t>給与手当振込額8</t>
    <rPh sb="0" eb="2">
      <t>キュウヨ</t>
    </rPh>
    <rPh sb="2" eb="4">
      <t>テアテ</t>
    </rPh>
    <rPh sb="4" eb="7">
      <t>フリコミガク</t>
    </rPh>
    <phoneticPr fontId="45"/>
  </si>
  <si>
    <t>振込口座仕訳コード9</t>
    <rPh sb="0" eb="2">
      <t>フリコミ</t>
    </rPh>
    <rPh sb="2" eb="4">
      <t>コウザ</t>
    </rPh>
    <rPh sb="4" eb="6">
      <t>シワケ</t>
    </rPh>
    <phoneticPr fontId="45"/>
  </si>
  <si>
    <t>振込口座コード9</t>
    <rPh sb="0" eb="2">
      <t>フリコミ</t>
    </rPh>
    <rPh sb="2" eb="4">
      <t>コウザ</t>
    </rPh>
    <phoneticPr fontId="45"/>
  </si>
  <si>
    <t>給与手当振込額9</t>
    <rPh sb="0" eb="2">
      <t>キュウヨ</t>
    </rPh>
    <rPh sb="2" eb="4">
      <t>テアテ</t>
    </rPh>
    <rPh sb="4" eb="7">
      <t>フリコミガク</t>
    </rPh>
    <phoneticPr fontId="45"/>
  </si>
  <si>
    <t>旧職員番号</t>
    <phoneticPr fontId="45"/>
  </si>
  <si>
    <t>割愛採用者</t>
    <phoneticPr fontId="45"/>
  </si>
  <si>
    <t>割愛採用年月日</t>
    <phoneticPr fontId="45"/>
  </si>
  <si>
    <t>賞与通算年月日</t>
    <phoneticPr fontId="45"/>
  </si>
  <si>
    <t>退職手当通算年月日</t>
    <rPh sb="4" eb="6">
      <t>ツウサン</t>
    </rPh>
    <phoneticPr fontId="45"/>
  </si>
  <si>
    <t>特殊勤務手当コード１</t>
    <phoneticPr fontId="45"/>
  </si>
  <si>
    <t>特殊勤務手当コード２</t>
    <phoneticPr fontId="45"/>
  </si>
  <si>
    <t>特殊勤務手当コード３</t>
    <phoneticPr fontId="45"/>
  </si>
  <si>
    <t>特殊勤務手当コード４</t>
    <phoneticPr fontId="45"/>
  </si>
  <si>
    <t>特殊勤務手当コード５</t>
    <phoneticPr fontId="45"/>
  </si>
  <si>
    <t>日本国籍フラグ</t>
  </si>
  <si>
    <t>外国籍</t>
  </si>
  <si>
    <t>障害者詳細コード</t>
    <rPh sb="0" eb="3">
      <t>ショウガイシャ</t>
    </rPh>
    <rPh sb="3" eb="5">
      <t>ショウサイ</t>
    </rPh>
    <phoneticPr fontId="45"/>
  </si>
  <si>
    <t>障害者メモ</t>
    <rPh sb="0" eb="3">
      <t>ショウガイシャ</t>
    </rPh>
    <phoneticPr fontId="45"/>
  </si>
  <si>
    <t>勤労学生フラグ</t>
  </si>
  <si>
    <t>寡婦コード</t>
  </si>
  <si>
    <t>家族なしフラグ</t>
  </si>
  <si>
    <t>勤務地メモ</t>
  </si>
  <si>
    <t>配偶者有無フラグ</t>
    <phoneticPr fontId="45"/>
  </si>
  <si>
    <t>配偶者無理由コード</t>
    <phoneticPr fontId="45"/>
  </si>
  <si>
    <t>住所表示区分コード</t>
  </si>
  <si>
    <t>配布先コード</t>
  </si>
  <si>
    <t>最寄り駅名</t>
  </si>
  <si>
    <t>郵送フラグ</t>
    <phoneticPr fontId="45"/>
  </si>
  <si>
    <t>資格コード１</t>
    <phoneticPr fontId="45"/>
  </si>
  <si>
    <t>資格取得年月日１</t>
    <phoneticPr fontId="45"/>
  </si>
  <si>
    <t>免許交付年月日１</t>
    <phoneticPr fontId="45"/>
  </si>
  <si>
    <t>免許番号１</t>
    <phoneticPr fontId="45"/>
  </si>
  <si>
    <t>有効期限年月日１</t>
    <phoneticPr fontId="45"/>
  </si>
  <si>
    <t>国家資格フラグ１</t>
    <phoneticPr fontId="45"/>
  </si>
  <si>
    <t>その他資格名称１</t>
    <phoneticPr fontId="45"/>
  </si>
  <si>
    <t>備考１</t>
    <phoneticPr fontId="45"/>
  </si>
  <si>
    <t>資格コード２</t>
    <phoneticPr fontId="45"/>
  </si>
  <si>
    <t>資格取得年月日２</t>
    <phoneticPr fontId="45"/>
  </si>
  <si>
    <t>免許交付年月日２</t>
    <phoneticPr fontId="45"/>
  </si>
  <si>
    <t>免許番号２</t>
    <phoneticPr fontId="45"/>
  </si>
  <si>
    <t>有効期限年月日２</t>
    <phoneticPr fontId="45"/>
  </si>
  <si>
    <t>国家資格フラグ２</t>
    <phoneticPr fontId="45"/>
  </si>
  <si>
    <t>その他資格名称２</t>
    <phoneticPr fontId="45"/>
  </si>
  <si>
    <t>備考２</t>
    <phoneticPr fontId="45"/>
  </si>
  <si>
    <t>資格コード３</t>
    <phoneticPr fontId="45"/>
  </si>
  <si>
    <t>資格取得年月日３</t>
    <phoneticPr fontId="45"/>
  </si>
  <si>
    <t>免許交付年月日３</t>
    <phoneticPr fontId="45"/>
  </si>
  <si>
    <t>免許番号３</t>
    <phoneticPr fontId="45"/>
  </si>
  <si>
    <t>有効期限年月日３</t>
    <phoneticPr fontId="45"/>
  </si>
  <si>
    <t>国家資格フラグ３</t>
    <phoneticPr fontId="45"/>
  </si>
  <si>
    <t>その他資格名称３</t>
    <phoneticPr fontId="45"/>
  </si>
  <si>
    <t>備考３</t>
    <phoneticPr fontId="45"/>
  </si>
  <si>
    <t>卒業年月</t>
  </si>
  <si>
    <t>学校名</t>
  </si>
  <si>
    <t>学部名</t>
  </si>
  <si>
    <t>学科名</t>
  </si>
  <si>
    <t>専攻名</t>
  </si>
  <si>
    <t>学歴コード</t>
  </si>
  <si>
    <t>大学卒業年月</t>
  </si>
  <si>
    <t>大学学校名</t>
  </si>
  <si>
    <t>大学学部名</t>
  </si>
  <si>
    <t>大学学科名</t>
  </si>
  <si>
    <t>大学専攻名</t>
  </si>
  <si>
    <t>外国人登録原票フラグ</t>
    <rPh sb="0" eb="2">
      <t>ガイコク</t>
    </rPh>
    <rPh sb="2" eb="3">
      <t>ジン</t>
    </rPh>
    <rPh sb="3" eb="5">
      <t>トウロク</t>
    </rPh>
    <rPh sb="5" eb="7">
      <t>ゲンピョウ</t>
    </rPh>
    <phoneticPr fontId="45"/>
  </si>
  <si>
    <t>初任給連携状況フラグ</t>
    <rPh sb="0" eb="3">
      <t>ショニンキュウ</t>
    </rPh>
    <rPh sb="3" eb="5">
      <t>レンケイ</t>
    </rPh>
    <rPh sb="5" eb="7">
      <t>ジョウキョウ</t>
    </rPh>
    <phoneticPr fontId="45"/>
  </si>
  <si>
    <t>実績給のみ支給フラグ</t>
    <rPh sb="0" eb="2">
      <t>ジッセキ</t>
    </rPh>
    <rPh sb="2" eb="3">
      <t>キュウ</t>
    </rPh>
    <rPh sb="5" eb="7">
      <t>シキュウ</t>
    </rPh>
    <phoneticPr fontId="45"/>
  </si>
  <si>
    <t>登録職員番号</t>
  </si>
  <si>
    <t>登録日時</t>
  </si>
  <si>
    <t>更新職員番号</t>
  </si>
  <si>
    <t>更新日時</t>
  </si>
  <si>
    <t>StaffNo</t>
  </si>
  <si>
    <t>PrefStaffNo1</t>
  </si>
  <si>
    <t>PrefStaffNo2</t>
  </si>
  <si>
    <t>GetJobScheduleYMD</t>
  </si>
  <si>
    <t>PrefGetJobYMD</t>
  </si>
  <si>
    <t>GenderCd</t>
    <phoneticPr fontId="45"/>
  </si>
  <si>
    <t>BirthYMD</t>
  </si>
  <si>
    <t>OrgCd</t>
  </si>
  <si>
    <t>BelCd</t>
  </si>
  <si>
    <t>PostCd</t>
  </si>
  <si>
    <t>StaffDiviCd</t>
  </si>
  <si>
    <t>KindOccuCd</t>
  </si>
  <si>
    <t>OccuNameCd</t>
    <phoneticPr fontId="45"/>
  </si>
  <si>
    <t>StaffRankCd</t>
    <phoneticPr fontId="45"/>
  </si>
  <si>
    <t>SalaryListCd</t>
  </si>
  <si>
    <t>Grade</t>
  </si>
  <si>
    <t>SalaryLv</t>
  </si>
  <si>
    <t>PrefSalaryListCd</t>
  </si>
  <si>
    <t>PrefGrade</t>
  </si>
  <si>
    <t>PrefSalaryLv</t>
  </si>
  <si>
    <t>Adjust</t>
  </si>
  <si>
    <t>BudgetCd</t>
    <phoneticPr fontId="45"/>
  </si>
  <si>
    <t>ExecutiveAllowClsCd</t>
    <phoneticPr fontId="45"/>
  </si>
  <si>
    <t>ExecutiveAllowPaymentRate</t>
  </si>
  <si>
    <t>DoctorAllowCd</t>
  </si>
  <si>
    <t>DoctorAllowPaymentStartYMD</t>
  </si>
  <si>
    <t>ZipCd</t>
  </si>
  <si>
    <t>Pref</t>
  </si>
  <si>
    <t>City</t>
  </si>
  <si>
    <t>Region</t>
  </si>
  <si>
    <t>SubAddr</t>
  </si>
  <si>
    <t>KANAPref</t>
  </si>
  <si>
    <t>KANACity</t>
  </si>
  <si>
    <t>KANARegion</t>
  </si>
  <si>
    <t>KANASubAddr</t>
  </si>
  <si>
    <t>UrgentNameLast</t>
  </si>
  <si>
    <t>UrgentNameFirst</t>
  </si>
  <si>
    <t>UrgentRelCd</t>
  </si>
  <si>
    <t>UrgentPhoneNo</t>
  </si>
  <si>
    <t>CellularPhoneNo</t>
  </si>
  <si>
    <t>MailAddr</t>
  </si>
  <si>
    <t>CellularMailAddr</t>
  </si>
  <si>
    <t>RegNameLast</t>
  </si>
  <si>
    <t>RegNameFirst</t>
  </si>
  <si>
    <t>SimpCharRegNameLast</t>
  </si>
  <si>
    <t>SimpCharRegNameFirst</t>
  </si>
  <si>
    <t>KANARegNameLast</t>
  </si>
  <si>
    <t>KANARegNameFirst</t>
  </si>
  <si>
    <t>PopularNameLast</t>
  </si>
  <si>
    <t>PopularNameFirst</t>
  </si>
  <si>
    <t>KANAPopularNameLast</t>
  </si>
  <si>
    <t>KANAPopularNameFirst</t>
  </si>
  <si>
    <t>SystemNameLast</t>
  </si>
  <si>
    <t>SystemNameFirst</t>
  </si>
  <si>
    <t>KANASystemNameLast</t>
  </si>
  <si>
    <t>KANASystemNameFirst</t>
  </si>
  <si>
    <t>BankCd1</t>
    <phoneticPr fontId="45"/>
  </si>
  <si>
    <t>BranchCd1</t>
    <phoneticPr fontId="45"/>
  </si>
  <si>
    <t>KANAAccountHolderName1</t>
    <phoneticPr fontId="45"/>
  </si>
  <si>
    <t>AccountNo1</t>
    <phoneticPr fontId="45"/>
  </si>
  <si>
    <t>AccountClsCd1</t>
    <phoneticPr fontId="45"/>
  </si>
  <si>
    <t>BankCd2</t>
  </si>
  <si>
    <t>BranchCd2</t>
  </si>
  <si>
    <t>KANAAccountHolderName2</t>
  </si>
  <si>
    <t>AccountNo2</t>
  </si>
  <si>
    <t>AccountClsCd2</t>
    <phoneticPr fontId="45"/>
  </si>
  <si>
    <t>BankCd3</t>
  </si>
  <si>
    <t>BranchCd3</t>
  </si>
  <si>
    <t>KANAAccountHolderName3</t>
  </si>
  <si>
    <t>AccountNo3</t>
  </si>
  <si>
    <t>AccountClsCd3</t>
  </si>
  <si>
    <t>SalaryDistCd1</t>
    <phoneticPr fontId="45"/>
  </si>
  <si>
    <t>AccountCd1</t>
    <phoneticPr fontId="45"/>
  </si>
  <si>
    <t>Salary1</t>
    <phoneticPr fontId="45"/>
  </si>
  <si>
    <t>SalaryDistCd2</t>
    <phoneticPr fontId="45"/>
  </si>
  <si>
    <t>AccountCd2</t>
    <phoneticPr fontId="45"/>
  </si>
  <si>
    <t>Salary2</t>
  </si>
  <si>
    <t>SalaryDistCd3</t>
  </si>
  <si>
    <t>AccountCd3</t>
  </si>
  <si>
    <t>Salary3</t>
  </si>
  <si>
    <t>SalaryDistCd4</t>
  </si>
  <si>
    <t>AccountCd4</t>
  </si>
  <si>
    <t>Salary4</t>
  </si>
  <si>
    <t>SalaryDistCd5</t>
  </si>
  <si>
    <t>AccountCd5</t>
  </si>
  <si>
    <t>Salary5</t>
  </si>
  <si>
    <t>SalaryDistCd6</t>
  </si>
  <si>
    <t>AccountCd6</t>
  </si>
  <si>
    <t>Salary6</t>
  </si>
  <si>
    <t>SalaryDistCd7</t>
  </si>
  <si>
    <t>AccountCd7</t>
  </si>
  <si>
    <t>Salary7</t>
  </si>
  <si>
    <t>SalaryDistCd8</t>
  </si>
  <si>
    <t>AccountCd8</t>
  </si>
  <si>
    <t>Salary8</t>
  </si>
  <si>
    <t>SalaryDistCd9</t>
  </si>
  <si>
    <t>AccountCd9</t>
  </si>
  <si>
    <t>Salary9</t>
  </si>
  <si>
    <t>OldStaffNo</t>
    <phoneticPr fontId="45"/>
  </si>
  <si>
    <t>OmitGetJob</t>
    <phoneticPr fontId="45"/>
  </si>
  <si>
    <t>OmitGetJobYMD</t>
    <phoneticPr fontId="45"/>
  </si>
  <si>
    <t>BonusTotalYMD</t>
    <phoneticPr fontId="45"/>
  </si>
  <si>
    <t>RetireAllowTotalYMD</t>
    <phoneticPr fontId="45"/>
  </si>
  <si>
    <t>SpWorkAllowCd1</t>
    <phoneticPr fontId="45"/>
  </si>
  <si>
    <t>SpWorkAllowCd2</t>
    <phoneticPr fontId="45"/>
  </si>
  <si>
    <t>SpWorkAllowCd3</t>
    <phoneticPr fontId="45"/>
  </si>
  <si>
    <t>SpWorkAllowCd4</t>
    <phoneticPr fontId="45"/>
  </si>
  <si>
    <t>SpWorkAllowCd5</t>
    <phoneticPr fontId="45"/>
  </si>
  <si>
    <t>JapaneseFlg</t>
    <phoneticPr fontId="45"/>
  </si>
  <si>
    <t>ForeignNationality</t>
    <phoneticPr fontId="45"/>
  </si>
  <si>
    <t>HandicappedDetailCd</t>
    <phoneticPr fontId="45"/>
  </si>
  <si>
    <t>HandicappedMemo</t>
    <phoneticPr fontId="45"/>
  </si>
  <si>
    <t>WorkingStudentFlg</t>
    <phoneticPr fontId="45"/>
  </si>
  <si>
    <t>WidowCd</t>
    <phoneticPr fontId="45"/>
  </si>
  <si>
    <t>NoFamFlg</t>
    <phoneticPr fontId="45"/>
  </si>
  <si>
    <t>WorkPlaceMemo</t>
  </si>
  <si>
    <t>SpouseYesNo</t>
    <phoneticPr fontId="45"/>
  </si>
  <si>
    <t>SpouseNoneReasonCd</t>
    <phoneticPr fontId="45"/>
  </si>
  <si>
    <t>AddrDispClsCd</t>
    <phoneticPr fontId="45"/>
  </si>
  <si>
    <t>DistTargetCd</t>
    <phoneticPr fontId="45"/>
  </si>
  <si>
    <t>NearbyStName</t>
    <phoneticPr fontId="45"/>
  </si>
  <si>
    <t>PostalFlg</t>
    <phoneticPr fontId="45"/>
  </si>
  <si>
    <t>BasicPensionNo</t>
    <phoneticPr fontId="45"/>
  </si>
  <si>
    <t>QualificationCd1</t>
    <phoneticPr fontId="45"/>
  </si>
  <si>
    <t>QualificationAcqYMD1</t>
    <phoneticPr fontId="45"/>
  </si>
  <si>
    <t>LicenseDeliveryYMD1</t>
    <phoneticPr fontId="45"/>
  </si>
  <si>
    <t>LicenseNo1</t>
    <phoneticPr fontId="45"/>
  </si>
  <si>
    <t>ExpirationYMD1</t>
    <phoneticPr fontId="45"/>
  </si>
  <si>
    <t>NationalQualificationFlg1</t>
    <phoneticPr fontId="45"/>
  </si>
  <si>
    <t>OthersQualificationName1</t>
    <phoneticPr fontId="45"/>
  </si>
  <si>
    <t>Note1</t>
    <phoneticPr fontId="45"/>
  </si>
  <si>
    <t>QualificationCd2</t>
    <phoneticPr fontId="45"/>
  </si>
  <si>
    <t>QualificationAcqYMD2</t>
    <phoneticPr fontId="45"/>
  </si>
  <si>
    <t>LicenseDeliveryYMD2</t>
    <phoneticPr fontId="45"/>
  </si>
  <si>
    <t>LicenseNo2</t>
    <phoneticPr fontId="45"/>
  </si>
  <si>
    <t>ExpirationYMD2</t>
    <phoneticPr fontId="45"/>
  </si>
  <si>
    <t>NationalQualificationFlg2</t>
    <phoneticPr fontId="45"/>
  </si>
  <si>
    <t>OthersQualificationName2</t>
    <phoneticPr fontId="45"/>
  </si>
  <si>
    <t>Note2</t>
    <phoneticPr fontId="45"/>
  </si>
  <si>
    <t>QualificationCd3</t>
    <phoneticPr fontId="45"/>
  </si>
  <si>
    <t>QualificationAcqYMD3</t>
    <phoneticPr fontId="45"/>
  </si>
  <si>
    <t>LicenseDeliveryYMD3</t>
    <phoneticPr fontId="45"/>
  </si>
  <si>
    <t>LicenseNo3</t>
    <phoneticPr fontId="45"/>
  </si>
  <si>
    <t>ExpirationYMD3</t>
    <phoneticPr fontId="45"/>
  </si>
  <si>
    <t>NationalQualificationFlg3</t>
    <phoneticPr fontId="45"/>
  </si>
  <si>
    <t>OthersQualificationName3</t>
    <phoneticPr fontId="45"/>
  </si>
  <si>
    <t>Note3</t>
    <phoneticPr fontId="45"/>
  </si>
  <si>
    <t>GraduateYM</t>
  </si>
  <si>
    <t>SchoolName</t>
  </si>
  <si>
    <t>DepartmentName</t>
  </si>
  <si>
    <t>SubjectName</t>
  </si>
  <si>
    <t>MajorName</t>
  </si>
  <si>
    <t>AcademicCd</t>
    <phoneticPr fontId="45"/>
  </si>
  <si>
    <t>UnivGraduateYM</t>
  </si>
  <si>
    <t>UnivSchoolName</t>
  </si>
  <si>
    <t>UnivDepartmentName</t>
  </si>
  <si>
    <t>UnivSubjectName</t>
  </si>
  <si>
    <t>UnivMajorName</t>
  </si>
  <si>
    <t>ForeignerRegStubFlg</t>
    <phoneticPr fontId="45"/>
  </si>
  <si>
    <t>InitSalaryCooperationStFlg</t>
    <phoneticPr fontId="45"/>
  </si>
  <si>
    <t>ResultsSalaryOnlyPayFlg</t>
    <phoneticPr fontId="45"/>
  </si>
  <si>
    <t>RegStaffNo</t>
  </si>
  <si>
    <t>RegDate</t>
  </si>
  <si>
    <t>UpdStaffNo</t>
  </si>
  <si>
    <t>UpdDate</t>
  </si>
  <si>
    <t>マスタ</t>
    <phoneticPr fontId="45"/>
  </si>
  <si>
    <t>コードマスタ参照</t>
    <rPh sb="6" eb="8">
      <t>サンショウ</t>
    </rPh>
    <phoneticPr fontId="45"/>
  </si>
  <si>
    <t>職員区分マスタ参照</t>
    <rPh sb="7" eb="9">
      <t>サンショウ</t>
    </rPh>
    <phoneticPr fontId="45"/>
  </si>
  <si>
    <t>職種マスタ参照</t>
    <rPh sb="5" eb="7">
      <t>サンショウ</t>
    </rPh>
    <phoneticPr fontId="45"/>
  </si>
  <si>
    <t>注意事項</t>
    <rPh sb="0" eb="2">
      <t>チュウイ</t>
    </rPh>
    <rPh sb="2" eb="4">
      <t>ジコウ</t>
    </rPh>
    <phoneticPr fontId="45"/>
  </si>
  <si>
    <t>入力不可</t>
    <rPh sb="0" eb="2">
      <t>ニュウリョク</t>
    </rPh>
    <rPh sb="2" eb="4">
      <t>フカ</t>
    </rPh>
    <phoneticPr fontId="45"/>
  </si>
  <si>
    <t>派遣職員以外は入力不可</t>
    <rPh sb="0" eb="2">
      <t>ハケン</t>
    </rPh>
    <rPh sb="2" eb="4">
      <t>ショクイン</t>
    </rPh>
    <rPh sb="4" eb="6">
      <t>イガイ</t>
    </rPh>
    <rPh sb="7" eb="9">
      <t>ニュウリョク</t>
    </rPh>
    <rPh sb="9" eb="11">
      <t>フカ</t>
    </rPh>
    <phoneticPr fontId="45"/>
  </si>
  <si>
    <t>日付項目はYYYYMMDD形式で入力してください。</t>
    <phoneticPr fontId="45"/>
  </si>
  <si>
    <t>1男性
2女性</t>
    <phoneticPr fontId="45"/>
  </si>
  <si>
    <t>YYYYMMDD形式で入力
初任給データ決定のため必須</t>
    <phoneticPr fontId="45"/>
  </si>
  <si>
    <t>　病院コード</t>
    <rPh sb="1" eb="3">
      <t>ビョウイン</t>
    </rPh>
    <phoneticPr fontId="45"/>
  </si>
  <si>
    <t>所属コードは4月から変更有り</t>
    <rPh sb="0" eb="2">
      <t>ショゾク</t>
    </rPh>
    <rPh sb="7" eb="8">
      <t>ガツ</t>
    </rPh>
    <rPh sb="10" eb="12">
      <t>ヘンコウ</t>
    </rPh>
    <rPh sb="12" eb="13">
      <t>ア</t>
    </rPh>
    <phoneticPr fontId="45"/>
  </si>
  <si>
    <t>初任給データ決定のためある場合は入力
技師：712
医員：739
主事：719</t>
    <rPh sb="0" eb="3">
      <t>ショニンキュウ</t>
    </rPh>
    <rPh sb="6" eb="8">
      <t>ケッテイ</t>
    </rPh>
    <rPh sb="13" eb="15">
      <t>バアイ</t>
    </rPh>
    <rPh sb="16" eb="18">
      <t>ニュウリョク</t>
    </rPh>
    <rPh sb="20" eb="22">
      <t>ギシ</t>
    </rPh>
    <rPh sb="27" eb="29">
      <t>イイン</t>
    </rPh>
    <rPh sb="34" eb="36">
      <t>シュジ</t>
    </rPh>
    <phoneticPr fontId="45"/>
  </si>
  <si>
    <t>初任給データ決定のため必須</t>
    <rPh sb="0" eb="3">
      <t>ショニンキュウ</t>
    </rPh>
    <rPh sb="6" eb="8">
      <t>ケッテイ</t>
    </rPh>
    <rPh sb="11" eb="13">
      <t>ヒッス</t>
    </rPh>
    <phoneticPr fontId="45"/>
  </si>
  <si>
    <t>初任給データ決定のため必須
看護師：022
医師：017
一般行政：001
診療放射線技師：165
設備管理技術員：171
薬剤師：019</t>
    <rPh sb="0" eb="3">
      <t>ショニンキュウ</t>
    </rPh>
    <rPh sb="6" eb="8">
      <t>ケッテイ</t>
    </rPh>
    <rPh sb="11" eb="13">
      <t>ヒッス</t>
    </rPh>
    <rPh sb="15" eb="18">
      <t>カンゴシ</t>
    </rPh>
    <rPh sb="23" eb="25">
      <t>イシ</t>
    </rPh>
    <rPh sb="30" eb="32">
      <t>イッパン</t>
    </rPh>
    <rPh sb="32" eb="34">
      <t>ギョウセイ</t>
    </rPh>
    <rPh sb="39" eb="41">
      <t>シンリョウ</t>
    </rPh>
    <rPh sb="41" eb="44">
      <t>ホウシャセン</t>
    </rPh>
    <rPh sb="44" eb="46">
      <t>ギシ</t>
    </rPh>
    <rPh sb="51" eb="53">
      <t>セツビ</t>
    </rPh>
    <rPh sb="53" eb="55">
      <t>カンリ</t>
    </rPh>
    <rPh sb="55" eb="58">
      <t>ギジュツイン</t>
    </rPh>
    <rPh sb="63" eb="66">
      <t>ヤクザイシ</t>
    </rPh>
    <phoneticPr fontId="45"/>
  </si>
  <si>
    <t>初任給決定のため、医師と歯科医師に限り入力不可
一般吏員級：06</t>
    <rPh sb="0" eb="3">
      <t>ショニンキュウ</t>
    </rPh>
    <rPh sb="3" eb="5">
      <t>ケッテイ</t>
    </rPh>
    <rPh sb="9" eb="11">
      <t>イシ</t>
    </rPh>
    <rPh sb="12" eb="14">
      <t>シカ</t>
    </rPh>
    <rPh sb="14" eb="16">
      <t>イシ</t>
    </rPh>
    <rPh sb="17" eb="18">
      <t>カギ</t>
    </rPh>
    <rPh sb="19" eb="21">
      <t>ニュウリョク</t>
    </rPh>
    <rPh sb="21" eb="23">
      <t>フカ</t>
    </rPh>
    <rPh sb="25" eb="27">
      <t>イッパン</t>
    </rPh>
    <rPh sb="27" eb="29">
      <t>リイン</t>
    </rPh>
    <rPh sb="29" eb="30">
      <t>キュウ</t>
    </rPh>
    <phoneticPr fontId="45"/>
  </si>
  <si>
    <t>初任給データ決定のため入力不可</t>
    <rPh sb="0" eb="3">
      <t>ショニンキュウ</t>
    </rPh>
    <rPh sb="6" eb="8">
      <t>ケッテイ</t>
    </rPh>
    <rPh sb="11" eb="13">
      <t>ニュウリョク</t>
    </rPh>
    <rPh sb="13" eb="15">
      <t>フカ</t>
    </rPh>
    <phoneticPr fontId="45"/>
  </si>
  <si>
    <t>医業：0</t>
    <rPh sb="0" eb="2">
      <t>イギョウ</t>
    </rPh>
    <phoneticPr fontId="45"/>
  </si>
  <si>
    <t>管理職手当対象外は00を入力
初任給データ決定のため医師・歯科医師に限り不可</t>
    <rPh sb="0" eb="2">
      <t>カンリ</t>
    </rPh>
    <rPh sb="2" eb="3">
      <t>ショク</t>
    </rPh>
    <rPh sb="3" eb="5">
      <t>テアテ</t>
    </rPh>
    <rPh sb="5" eb="8">
      <t>タイショウガイ</t>
    </rPh>
    <rPh sb="12" eb="14">
      <t>ニュウリョク</t>
    </rPh>
    <rPh sb="15" eb="18">
      <t>ショニンキュウ</t>
    </rPh>
    <rPh sb="21" eb="23">
      <t>ケッテイ</t>
    </rPh>
    <rPh sb="26" eb="28">
      <t>イシ</t>
    </rPh>
    <rPh sb="29" eb="31">
      <t>シカ</t>
    </rPh>
    <rPh sb="31" eb="33">
      <t>イシ</t>
    </rPh>
    <rPh sb="34" eb="35">
      <t>カギ</t>
    </rPh>
    <rPh sb="36" eb="38">
      <t>フカ</t>
    </rPh>
    <phoneticPr fontId="45"/>
  </si>
  <si>
    <t>管理職手当区分と同様の率を入力
初任給データ決定のため医師・歯科医師に限り不可</t>
    <phoneticPr fontId="45"/>
  </si>
  <si>
    <t>戸籍氏名のみ必須
注：漢字</t>
    <rPh sb="0" eb="2">
      <t>コセキ</t>
    </rPh>
    <rPh sb="2" eb="4">
      <t>シメイ</t>
    </rPh>
    <rPh sb="6" eb="8">
      <t>ヒッス</t>
    </rPh>
    <rPh sb="9" eb="10">
      <t>チュウ</t>
    </rPh>
    <rPh sb="11" eb="13">
      <t>カンジ</t>
    </rPh>
    <phoneticPr fontId="45"/>
  </si>
  <si>
    <t>戸籍氏名のみ必須
注：漢字</t>
    <rPh sb="0" eb="2">
      <t>コセキ</t>
    </rPh>
    <rPh sb="2" eb="4">
      <t>シメイ</t>
    </rPh>
    <rPh sb="6" eb="8">
      <t>ヒッス</t>
    </rPh>
    <phoneticPr fontId="45"/>
  </si>
  <si>
    <t>1固定（普通預金）</t>
    <rPh sb="1" eb="3">
      <t>コテイ</t>
    </rPh>
    <rPh sb="4" eb="6">
      <t>フツウ</t>
    </rPh>
    <rPh sb="6" eb="8">
      <t>ヨキン</t>
    </rPh>
    <phoneticPr fontId="45"/>
  </si>
  <si>
    <t>1固定（普通預金）</t>
    <rPh sb="1" eb="3">
      <t>コテイ</t>
    </rPh>
    <phoneticPr fontId="45"/>
  </si>
  <si>
    <t>1固定</t>
    <rPh sb="1" eb="3">
      <t>コテイ</t>
    </rPh>
    <phoneticPr fontId="45"/>
  </si>
  <si>
    <t>03かNULL</t>
    <phoneticPr fontId="45"/>
  </si>
  <si>
    <t>1かNULL</t>
    <phoneticPr fontId="45"/>
  </si>
  <si>
    <t>入力しないでください。</t>
    <rPh sb="0" eb="2">
      <t>ニュウリョク</t>
    </rPh>
    <phoneticPr fontId="45"/>
  </si>
  <si>
    <r>
      <rPr>
        <sz val="9"/>
        <color indexed="55"/>
        <rFont val="ＭＳ Ｐゴシック"/>
        <family val="3"/>
        <charset val="128"/>
      </rPr>
      <t>02かNULL</t>
    </r>
    <r>
      <rPr>
        <sz val="9"/>
        <rFont val="ＭＳ Ｐゴシック"/>
        <family val="3"/>
        <charset val="128"/>
      </rPr>
      <t xml:space="preserve">
入力しないでください。</t>
    </r>
    <rPh sb="8" eb="10">
      <t>ニュウリョク</t>
    </rPh>
    <phoneticPr fontId="45"/>
  </si>
  <si>
    <r>
      <rPr>
        <sz val="9"/>
        <color indexed="55"/>
        <rFont val="ＭＳ Ｐゴシック"/>
        <family val="3"/>
        <charset val="128"/>
      </rPr>
      <t>1か2か3かNULL</t>
    </r>
    <r>
      <rPr>
        <sz val="9"/>
        <rFont val="ＭＳ Ｐゴシック"/>
        <family val="3"/>
        <charset val="128"/>
      </rPr>
      <t xml:space="preserve">
入力しないでください。</t>
    </r>
    <rPh sb="11" eb="13">
      <t>ニュウリョク</t>
    </rPh>
    <phoneticPr fontId="45"/>
  </si>
  <si>
    <r>
      <t xml:space="preserve">01かNULL
</t>
    </r>
    <r>
      <rPr>
        <sz val="9"/>
        <rFont val="ＭＳ Ｐゴシック"/>
        <family val="3"/>
        <charset val="128"/>
      </rPr>
      <t>入力しないでください</t>
    </r>
    <rPh sb="8" eb="10">
      <t>ニュウリョク</t>
    </rPh>
    <phoneticPr fontId="45"/>
  </si>
  <si>
    <r>
      <t xml:space="preserve">1か2か3かNULL
</t>
    </r>
    <r>
      <rPr>
        <sz val="9"/>
        <rFont val="ＭＳ Ｐゴシック"/>
        <family val="3"/>
        <charset val="128"/>
      </rPr>
      <t>入力しないでください</t>
    </r>
    <rPh sb="11" eb="13">
      <t>ニュウリョク</t>
    </rPh>
    <phoneticPr fontId="45"/>
  </si>
  <si>
    <t>入力しないでください</t>
    <phoneticPr fontId="45"/>
  </si>
  <si>
    <r>
      <rPr>
        <sz val="9"/>
        <color indexed="55"/>
        <rFont val="ＭＳ Ｐゴシック"/>
        <family val="3"/>
        <charset val="128"/>
      </rPr>
      <t xml:space="preserve">10かNULL
</t>
    </r>
    <r>
      <rPr>
        <sz val="9"/>
        <rFont val="ＭＳ Ｐゴシック"/>
        <family val="3"/>
        <charset val="128"/>
      </rPr>
      <t>10を固定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</si>
  <si>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１を固定</t>
    </r>
    <phoneticPr fontId="45"/>
  </si>
  <si>
    <t>NULL固定</t>
    <rPh sb="4" eb="6">
      <t>コテイ</t>
    </rPh>
    <phoneticPr fontId="45"/>
  </si>
  <si>
    <r>
      <rPr>
        <sz val="9"/>
        <color indexed="55"/>
        <rFont val="ＭＳ Ｐゴシック"/>
        <family val="3"/>
        <charset val="128"/>
      </rPr>
      <t>20かNULL</t>
    </r>
    <r>
      <rPr>
        <sz val="9"/>
        <rFont val="ＭＳ Ｐゴシック"/>
        <family val="3"/>
        <charset val="128"/>
      </rPr>
      <t xml:space="preserve">
20を固定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</si>
  <si>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1を固定</t>
    </r>
    <rPh sb="13" eb="15">
      <t>コテイ</t>
    </rPh>
    <phoneticPr fontId="45"/>
  </si>
  <si>
    <r>
      <rPr>
        <sz val="9"/>
        <color indexed="55"/>
        <rFont val="ＭＳ Ｐゴシック"/>
        <family val="3"/>
        <charset val="128"/>
      </rPr>
      <t>30かNULL</t>
    </r>
    <r>
      <rPr>
        <sz val="9"/>
        <rFont val="ＭＳ Ｐゴシック"/>
        <family val="3"/>
        <charset val="128"/>
      </rPr>
      <t xml:space="preserve">
30を固定</t>
    </r>
    <rPh sb="11" eb="13">
      <t>コテイ</t>
    </rPh>
    <phoneticPr fontId="45"/>
  </si>
  <si>
    <r>
      <rPr>
        <sz val="9"/>
        <color indexed="55"/>
        <rFont val="ＭＳ Ｐゴシック"/>
        <family val="3"/>
        <charset val="128"/>
      </rPr>
      <t>1か2か3かNULL</t>
    </r>
    <r>
      <rPr>
        <sz val="9"/>
        <rFont val="ＭＳ Ｐゴシック"/>
        <family val="3"/>
        <charset val="128"/>
      </rPr>
      <t xml:space="preserve">
１を固定</t>
    </r>
    <rPh sb="13" eb="15">
      <t>コテイ</t>
    </rPh>
    <phoneticPr fontId="45"/>
  </si>
  <si>
    <r>
      <rPr>
        <sz val="9"/>
        <color indexed="55"/>
        <rFont val="ＭＳ Ｐゴシック"/>
        <family val="3"/>
        <charset val="128"/>
      </rPr>
      <t>40かNULL</t>
    </r>
    <r>
      <rPr>
        <sz val="9"/>
        <rFont val="ＭＳ Ｐゴシック"/>
        <family val="3"/>
        <charset val="128"/>
      </rPr>
      <t xml:space="preserve">
40を固定</t>
    </r>
    <rPh sb="11" eb="13">
      <t>コテイ</t>
    </rPh>
    <phoneticPr fontId="45"/>
  </si>
  <si>
    <t>41かNULL
入力しないでください</t>
    <rPh sb="8" eb="10">
      <t>ニュウリョク</t>
    </rPh>
    <phoneticPr fontId="45"/>
  </si>
  <si>
    <t>1か2か3かNULL
入力しないでください</t>
    <phoneticPr fontId="45"/>
  </si>
  <si>
    <t>41かNULL
入力しないでください</t>
    <phoneticPr fontId="45"/>
  </si>
  <si>
    <t>あれば入力してください
旧職員番号があるのに入力がない場合は、情報が引き継がれなくなります</t>
    <rPh sb="3" eb="5">
      <t>ニュウリョク</t>
    </rPh>
    <rPh sb="12" eb="13">
      <t>キュウ</t>
    </rPh>
    <rPh sb="13" eb="15">
      <t>ショクイン</t>
    </rPh>
    <rPh sb="15" eb="17">
      <t>バンゴウ</t>
    </rPh>
    <rPh sb="22" eb="24">
      <t>ニュウリョク</t>
    </rPh>
    <rPh sb="27" eb="29">
      <t>バアイ</t>
    </rPh>
    <rPh sb="31" eb="33">
      <t>ジョウホウ</t>
    </rPh>
    <rPh sb="34" eb="35">
      <t>ヒ</t>
    </rPh>
    <rPh sb="36" eb="37">
      <t>ツ</t>
    </rPh>
    <phoneticPr fontId="45"/>
  </si>
  <si>
    <t>0固定</t>
    <rPh sb="1" eb="3">
      <t>コテイ</t>
    </rPh>
    <phoneticPr fontId="45"/>
  </si>
  <si>
    <t>助産師手当
０対象外
１対象</t>
    <rPh sb="0" eb="3">
      <t>ジョサンシ</t>
    </rPh>
    <rPh sb="3" eb="5">
      <t>テアテ</t>
    </rPh>
    <rPh sb="7" eb="9">
      <t>タイショウ</t>
    </rPh>
    <rPh sb="9" eb="10">
      <t>ガイ</t>
    </rPh>
    <rPh sb="12" eb="14">
      <t>タイショウ</t>
    </rPh>
    <phoneticPr fontId="45"/>
  </si>
  <si>
    <t xml:space="preserve">0固定
画面非表示
</t>
    <rPh sb="1" eb="3">
      <t>コテイ</t>
    </rPh>
    <rPh sb="4" eb="6">
      <t>ガメン</t>
    </rPh>
    <rPh sb="6" eb="9">
      <t>ヒヒョウジ</t>
    </rPh>
    <phoneticPr fontId="45"/>
  </si>
  <si>
    <t>0固定
画面非表示</t>
    <rPh sb="1" eb="3">
      <t>コテイ</t>
    </rPh>
    <rPh sb="4" eb="6">
      <t>ガメン</t>
    </rPh>
    <rPh sb="6" eb="9">
      <t>ヒヒョウジ</t>
    </rPh>
    <phoneticPr fontId="45"/>
  </si>
  <si>
    <t>項目名：国籍
０日本人
１外国人</t>
    <rPh sb="0" eb="2">
      <t>コウモク</t>
    </rPh>
    <rPh sb="2" eb="3">
      <t>メイ</t>
    </rPh>
    <rPh sb="4" eb="6">
      <t>コクセキ</t>
    </rPh>
    <rPh sb="8" eb="11">
      <t>ニホンジン</t>
    </rPh>
    <rPh sb="13" eb="15">
      <t>ガイコク</t>
    </rPh>
    <rPh sb="15" eb="16">
      <t>ジン</t>
    </rPh>
    <phoneticPr fontId="45"/>
  </si>
  <si>
    <t>項目名：国名</t>
    <rPh sb="4" eb="5">
      <t>クニ</t>
    </rPh>
    <rPh sb="5" eb="6">
      <t>メイ</t>
    </rPh>
    <phoneticPr fontId="45"/>
  </si>
  <si>
    <t>0あり
1なし</t>
    <phoneticPr fontId="45"/>
  </si>
  <si>
    <t>0なし
1あり</t>
    <phoneticPr fontId="45"/>
  </si>
  <si>
    <t>医師：001
看護師：006
診療放射線技師：054
電気工事士第2種：053
ﾎﾞｲﾗｰ技師2級:031
電気主任技術者第3種：054
薬剤師：060</t>
    <rPh sb="0" eb="2">
      <t>イシ</t>
    </rPh>
    <rPh sb="7" eb="10">
      <t>カンゴシ</t>
    </rPh>
    <rPh sb="15" eb="17">
      <t>シンリョウ</t>
    </rPh>
    <rPh sb="17" eb="20">
      <t>ホウシャセン</t>
    </rPh>
    <rPh sb="20" eb="22">
      <t>ギシ</t>
    </rPh>
    <rPh sb="27" eb="29">
      <t>デンキ</t>
    </rPh>
    <rPh sb="29" eb="31">
      <t>コウジ</t>
    </rPh>
    <rPh sb="31" eb="32">
      <t>シ</t>
    </rPh>
    <rPh sb="32" eb="33">
      <t>ダイ</t>
    </rPh>
    <rPh sb="34" eb="35">
      <t>シュ</t>
    </rPh>
    <rPh sb="45" eb="47">
      <t>ギシ</t>
    </rPh>
    <rPh sb="48" eb="49">
      <t>キュウ</t>
    </rPh>
    <rPh sb="54" eb="56">
      <t>デンキ</t>
    </rPh>
    <rPh sb="56" eb="58">
      <t>シュニン</t>
    </rPh>
    <rPh sb="58" eb="61">
      <t>ギジュツシャ</t>
    </rPh>
    <rPh sb="61" eb="62">
      <t>ダイ</t>
    </rPh>
    <rPh sb="63" eb="64">
      <t>シュ</t>
    </rPh>
    <rPh sb="69" eb="72">
      <t>ヤクザイシ</t>
    </rPh>
    <phoneticPr fontId="45"/>
  </si>
  <si>
    <t xml:space="preserve">0外国人登録原票と異なる
1外国人登録原票と同じ
</t>
    <phoneticPr fontId="45"/>
  </si>
  <si>
    <t>０対象外
１対象</t>
    <phoneticPr fontId="45"/>
  </si>
  <si>
    <t>必ず入力が必要</t>
    <rPh sb="0" eb="1">
      <t>カナラ</t>
    </rPh>
    <rPh sb="2" eb="4">
      <t>ニュウリョク</t>
    </rPh>
    <rPh sb="5" eb="7">
      <t>ヒツヨウ</t>
    </rPh>
    <phoneticPr fontId="45"/>
  </si>
  <si>
    <t>○</t>
    <phoneticPr fontId="45"/>
  </si>
  <si>
    <t>▲</t>
    <phoneticPr fontId="45"/>
  </si>
  <si>
    <t>看護師入力例</t>
    <rPh sb="0" eb="3">
      <t>カンゴシ</t>
    </rPh>
    <rPh sb="3" eb="5">
      <t>ニュウリョク</t>
    </rPh>
    <rPh sb="5" eb="6">
      <t>レイ</t>
    </rPh>
    <phoneticPr fontId="45"/>
  </si>
  <si>
    <t>20130401</t>
    <phoneticPr fontId="45"/>
  </si>
  <si>
    <t xml:space="preserve"> </t>
  </si>
  <si>
    <t>2</t>
    <phoneticPr fontId="45"/>
  </si>
  <si>
    <t>19900202</t>
  </si>
  <si>
    <t>20000000</t>
  </si>
  <si>
    <t>712</t>
    <phoneticPr fontId="45"/>
  </si>
  <si>
    <t>01</t>
    <phoneticPr fontId="45"/>
  </si>
  <si>
    <t>022</t>
    <phoneticPr fontId="45"/>
  </si>
  <si>
    <t>03</t>
    <phoneticPr fontId="45"/>
  </si>
  <si>
    <t>06</t>
    <phoneticPr fontId="45"/>
  </si>
  <si>
    <t>0</t>
    <phoneticPr fontId="45"/>
  </si>
  <si>
    <t>1760002</t>
    <phoneticPr fontId="45"/>
  </si>
  <si>
    <t>東京都</t>
  </si>
  <si>
    <t>練馬区</t>
  </si>
  <si>
    <t>桜台</t>
  </si>
  <si>
    <t>マンション</t>
  </si>
  <si>
    <t>ﾄｳｷﾖｳﾄ</t>
  </si>
  <si>
    <t>ﾈﾘﾏｸ</t>
  </si>
  <si>
    <t>ｻｸﾗﾀﾞｲ</t>
  </si>
  <si>
    <t>ﾏﾝｼｮﾝ</t>
  </si>
  <si>
    <t>仮登録</t>
  </si>
  <si>
    <t>花子</t>
  </si>
  <si>
    <t>一郎</t>
  </si>
  <si>
    <t>ｶﾘﾄｳﾛｸ</t>
  </si>
  <si>
    <t>ｲﾁﾛｳ</t>
  </si>
  <si>
    <t>0009</t>
  </si>
  <si>
    <t>654</t>
  </si>
  <si>
    <t>ｶﾘﾄｳﾛｸ ｲﾁﾛｳ</t>
  </si>
  <si>
    <t>1234567</t>
  </si>
  <si>
    <t>1</t>
    <phoneticPr fontId="45"/>
  </si>
  <si>
    <t>03</t>
  </si>
  <si>
    <t>1</t>
  </si>
  <si>
    <t>10</t>
  </si>
  <si>
    <t>20</t>
  </si>
  <si>
    <t>30</t>
    <phoneticPr fontId="45"/>
  </si>
  <si>
    <t>40</t>
  </si>
  <si>
    <t>112233</t>
    <phoneticPr fontId="45"/>
  </si>
  <si>
    <t>00</t>
    <phoneticPr fontId="45"/>
  </si>
  <si>
    <t>11111</t>
  </si>
  <si>
    <t>006</t>
    <phoneticPr fontId="45"/>
  </si>
  <si>
    <t>19980101</t>
  </si>
  <si>
    <t>12345</t>
  </si>
  <si>
    <t>201303</t>
    <phoneticPr fontId="45"/>
  </si>
  <si>
    <t>大阪府医師会看護専門学校</t>
    <rPh sb="0" eb="3">
      <t>オオサカフ</t>
    </rPh>
    <rPh sb="3" eb="6">
      <t>イシカイ</t>
    </rPh>
    <rPh sb="6" eb="8">
      <t>カンゴ</t>
    </rPh>
    <rPh sb="8" eb="10">
      <t>センモン</t>
    </rPh>
    <rPh sb="10" eb="12">
      <t>ガッコウ</t>
    </rPh>
    <phoneticPr fontId="45"/>
  </si>
  <si>
    <t>看護第一科</t>
    <rPh sb="0" eb="2">
      <t>カンゴ</t>
    </rPh>
    <rPh sb="2" eb="4">
      <t>ダイイチ</t>
    </rPh>
    <rPh sb="4" eb="5">
      <t>カ</t>
    </rPh>
    <phoneticPr fontId="45"/>
  </si>
  <si>
    <t>4</t>
    <phoneticPr fontId="45"/>
  </si>
  <si>
    <t>医師入力例</t>
    <rPh sb="0" eb="2">
      <t>イシ</t>
    </rPh>
    <rPh sb="2" eb="4">
      <t>ニュウリョク</t>
    </rPh>
    <rPh sb="4" eb="5">
      <t>レイ</t>
    </rPh>
    <phoneticPr fontId="45"/>
  </si>
  <si>
    <t>729</t>
    <phoneticPr fontId="45"/>
  </si>
  <si>
    <t>017</t>
    <phoneticPr fontId="45"/>
  </si>
  <si>
    <t>1760002</t>
  </si>
  <si>
    <t>001</t>
    <phoneticPr fontId="45"/>
  </si>
  <si>
    <t>大阪大学</t>
    <rPh sb="0" eb="2">
      <t>オオサカ</t>
    </rPh>
    <rPh sb="2" eb="4">
      <t>ダイガク</t>
    </rPh>
    <phoneticPr fontId="45"/>
  </si>
  <si>
    <t>医学部</t>
    <rPh sb="0" eb="2">
      <t>イガク</t>
    </rPh>
    <rPh sb="2" eb="3">
      <t>ブ</t>
    </rPh>
    <phoneticPr fontId="45"/>
  </si>
  <si>
    <t>医学科</t>
    <rPh sb="0" eb="3">
      <t>イガクカ</t>
    </rPh>
    <phoneticPr fontId="45"/>
  </si>
  <si>
    <t>事務職入力例</t>
    <rPh sb="0" eb="2">
      <t>ジム</t>
    </rPh>
    <rPh sb="2" eb="3">
      <t>ショク</t>
    </rPh>
    <rPh sb="3" eb="5">
      <t>ニュウリョク</t>
    </rPh>
    <rPh sb="5" eb="6">
      <t>レイ</t>
    </rPh>
    <phoneticPr fontId="45"/>
  </si>
  <si>
    <t>719</t>
    <phoneticPr fontId="45"/>
  </si>
  <si>
    <t>文学部</t>
    <rPh sb="0" eb="3">
      <t>ブンガクブ</t>
    </rPh>
    <phoneticPr fontId="45"/>
  </si>
  <si>
    <t>文学科</t>
    <rPh sb="0" eb="3">
      <t>ブンガクカ</t>
    </rPh>
    <phoneticPr fontId="45"/>
  </si>
  <si>
    <t>放射線技師入力例</t>
    <rPh sb="0" eb="3">
      <t>ホウシャセン</t>
    </rPh>
    <rPh sb="3" eb="5">
      <t>ギシ</t>
    </rPh>
    <rPh sb="5" eb="7">
      <t>ニュウリョク</t>
    </rPh>
    <rPh sb="7" eb="8">
      <t>レイ</t>
    </rPh>
    <phoneticPr fontId="45"/>
  </si>
  <si>
    <t>165</t>
    <phoneticPr fontId="45"/>
  </si>
  <si>
    <t>054</t>
    <phoneticPr fontId="45"/>
  </si>
  <si>
    <t>金沢大学大学院</t>
    <rPh sb="0" eb="2">
      <t>カナザワ</t>
    </rPh>
    <rPh sb="2" eb="4">
      <t>ダイガク</t>
    </rPh>
    <rPh sb="4" eb="7">
      <t>ダイガクイン</t>
    </rPh>
    <phoneticPr fontId="45"/>
  </si>
  <si>
    <t>医学系研究科</t>
    <rPh sb="0" eb="2">
      <t>イガク</t>
    </rPh>
    <rPh sb="2" eb="3">
      <t>ケイ</t>
    </rPh>
    <rPh sb="3" eb="6">
      <t>ケンキュウカ</t>
    </rPh>
    <phoneticPr fontId="45"/>
  </si>
  <si>
    <t>保健学専攻</t>
    <rPh sb="0" eb="2">
      <t>ホケン</t>
    </rPh>
    <rPh sb="2" eb="3">
      <t>ガク</t>
    </rPh>
    <rPh sb="3" eb="5">
      <t>センコウ</t>
    </rPh>
    <phoneticPr fontId="45"/>
  </si>
  <si>
    <t>200303</t>
    <phoneticPr fontId="45"/>
  </si>
  <si>
    <t>大阪物療専門学校</t>
    <rPh sb="0" eb="2">
      <t>オオサカ</t>
    </rPh>
    <rPh sb="2" eb="4">
      <t>ブツリョウ</t>
    </rPh>
    <rPh sb="4" eb="6">
      <t>センモン</t>
    </rPh>
    <rPh sb="6" eb="8">
      <t>ガッコウ</t>
    </rPh>
    <phoneticPr fontId="45"/>
  </si>
  <si>
    <t>第一放射線科</t>
    <rPh sb="0" eb="2">
      <t>ダイイチ</t>
    </rPh>
    <rPh sb="2" eb="6">
      <t>ホウシャセンカ</t>
    </rPh>
    <phoneticPr fontId="45"/>
  </si>
  <si>
    <t>設備管理入力例</t>
    <rPh sb="0" eb="2">
      <t>セツビ</t>
    </rPh>
    <rPh sb="2" eb="4">
      <t>カンリ</t>
    </rPh>
    <rPh sb="4" eb="6">
      <t>ニュウリョク</t>
    </rPh>
    <rPh sb="6" eb="7">
      <t>レイ</t>
    </rPh>
    <phoneticPr fontId="45"/>
  </si>
  <si>
    <t>171</t>
    <phoneticPr fontId="45"/>
  </si>
  <si>
    <t>053</t>
    <phoneticPr fontId="45"/>
  </si>
  <si>
    <t>1234567</t>
    <phoneticPr fontId="45"/>
  </si>
  <si>
    <t>031</t>
    <phoneticPr fontId="45"/>
  </si>
  <si>
    <t>12345678912</t>
    <phoneticPr fontId="45"/>
  </si>
  <si>
    <t>第45-E1234</t>
    <rPh sb="0" eb="1">
      <t>ダイ</t>
    </rPh>
    <phoneticPr fontId="45"/>
  </si>
  <si>
    <t>和歌山県立和歌山工業高等学校</t>
    <rPh sb="0" eb="5">
      <t>ワカヤマケンリツ</t>
    </rPh>
    <rPh sb="5" eb="8">
      <t>ワカヤマ</t>
    </rPh>
    <rPh sb="8" eb="10">
      <t>コウギョウ</t>
    </rPh>
    <rPh sb="10" eb="12">
      <t>コウトウ</t>
    </rPh>
    <rPh sb="12" eb="14">
      <t>ガッコウ</t>
    </rPh>
    <phoneticPr fontId="45"/>
  </si>
  <si>
    <t>機会科</t>
    <rPh sb="0" eb="2">
      <t>キカイ</t>
    </rPh>
    <rPh sb="2" eb="3">
      <t>カ</t>
    </rPh>
    <phoneticPr fontId="45"/>
  </si>
  <si>
    <t>5</t>
    <phoneticPr fontId="45"/>
  </si>
  <si>
    <t>薬剤師記入例</t>
    <rPh sb="0" eb="3">
      <t>ヤクザイシ</t>
    </rPh>
    <rPh sb="3" eb="5">
      <t>キニュウ</t>
    </rPh>
    <rPh sb="5" eb="6">
      <t>レイ</t>
    </rPh>
    <phoneticPr fontId="45"/>
  </si>
  <si>
    <t>019</t>
    <phoneticPr fontId="45"/>
  </si>
  <si>
    <t>060</t>
    <phoneticPr fontId="45"/>
  </si>
  <si>
    <t>123456</t>
    <phoneticPr fontId="45"/>
  </si>
  <si>
    <t>大阪薬科大学</t>
    <rPh sb="0" eb="2">
      <t>オオサカ</t>
    </rPh>
    <rPh sb="2" eb="4">
      <t>ヤッカ</t>
    </rPh>
    <rPh sb="4" eb="6">
      <t>ダイガク</t>
    </rPh>
    <phoneticPr fontId="45"/>
  </si>
  <si>
    <t>薬学部</t>
    <rPh sb="0" eb="3">
      <t>ヤクガクブ</t>
    </rPh>
    <phoneticPr fontId="45"/>
  </si>
  <si>
    <t>薬学科</t>
    <rPh sb="0" eb="2">
      <t>ヤクガク</t>
    </rPh>
    <rPh sb="2" eb="3">
      <t>カ</t>
    </rPh>
    <phoneticPr fontId="45"/>
  </si>
  <si>
    <t>職員番号</t>
    <rPh sb="0" eb="2">
      <t>ショクイン</t>
    </rPh>
    <rPh sb="2" eb="4">
      <t>バンゴウ</t>
    </rPh>
    <phoneticPr fontId="4"/>
  </si>
  <si>
    <t>氏名</t>
    <rPh sb="0" eb="2">
      <t>シメイ</t>
    </rPh>
    <phoneticPr fontId="4"/>
  </si>
  <si>
    <t>生年月日</t>
    <rPh sb="0" eb="2">
      <t>セイネン</t>
    </rPh>
    <rPh sb="2" eb="4">
      <t>ガッピ</t>
    </rPh>
    <phoneticPr fontId="45"/>
  </si>
  <si>
    <t>職種（ＣＤ）</t>
    <rPh sb="0" eb="2">
      <t>ショクシュ</t>
    </rPh>
    <phoneticPr fontId="4"/>
  </si>
  <si>
    <t>職種（名称）</t>
    <rPh sb="0" eb="2">
      <t>ショクシュ</t>
    </rPh>
    <rPh sb="3" eb="5">
      <t>メイショウ</t>
    </rPh>
    <phoneticPr fontId="4"/>
  </si>
  <si>
    <t>採用年月日</t>
    <rPh sb="0" eb="2">
      <t>サイヨウ</t>
    </rPh>
    <rPh sb="2" eb="5">
      <t>ネンガッピ</t>
    </rPh>
    <phoneticPr fontId="4"/>
  </si>
  <si>
    <t>区分（ＣＤ）</t>
    <rPh sb="0" eb="2">
      <t>クブン</t>
    </rPh>
    <phoneticPr fontId="4"/>
  </si>
  <si>
    <t>区分（名称）</t>
    <rPh sb="0" eb="2">
      <t>クブン</t>
    </rPh>
    <rPh sb="3" eb="5">
      <t>メイショウ</t>
    </rPh>
    <phoneticPr fontId="4"/>
  </si>
  <si>
    <t>最終学歴（ＣＤ）</t>
    <rPh sb="0" eb="2">
      <t>サイシュウ</t>
    </rPh>
    <rPh sb="2" eb="4">
      <t>ガクレキ</t>
    </rPh>
    <phoneticPr fontId="4"/>
  </si>
  <si>
    <t>最終学歴（名称）</t>
    <rPh sb="0" eb="2">
      <t>サイシュウ</t>
    </rPh>
    <rPh sb="2" eb="4">
      <t>ガクレキ</t>
    </rPh>
    <rPh sb="5" eb="7">
      <t>メイショウ</t>
    </rPh>
    <phoneticPr fontId="4"/>
  </si>
  <si>
    <t>【ブランク】</t>
  </si>
  <si>
    <t>准看免許取得年月日</t>
    <rPh sb="0" eb="2">
      <t>ジュンカン</t>
    </rPh>
    <rPh sb="2" eb="4">
      <t>メンキョ</t>
    </rPh>
    <rPh sb="4" eb="6">
      <t>シュトク</t>
    </rPh>
    <rPh sb="6" eb="9">
      <t>ネンガッピ</t>
    </rPh>
    <phoneticPr fontId="4"/>
  </si>
  <si>
    <t>正看免許取得年月日</t>
    <rPh sb="0" eb="2">
      <t>セイカン</t>
    </rPh>
    <rPh sb="2" eb="4">
      <t>メンキョ</t>
    </rPh>
    <rPh sb="4" eb="6">
      <t>シュトク</t>
    </rPh>
    <rPh sb="6" eb="9">
      <t>ネンガッピ</t>
    </rPh>
    <phoneticPr fontId="4"/>
  </si>
  <si>
    <t>前歴採用年月日</t>
    <rPh sb="0" eb="2">
      <t>ゼンレキ</t>
    </rPh>
    <rPh sb="2" eb="4">
      <t>サイヨウ</t>
    </rPh>
    <rPh sb="4" eb="7">
      <t>ネンガッピ</t>
    </rPh>
    <phoneticPr fontId="4"/>
  </si>
  <si>
    <t>前歴退職年月日</t>
    <rPh sb="0" eb="2">
      <t>ゼンレキ</t>
    </rPh>
    <rPh sb="2" eb="4">
      <t>タイショク</t>
    </rPh>
    <rPh sb="4" eb="7">
      <t>ネンガッピ</t>
    </rPh>
    <phoneticPr fontId="4"/>
  </si>
  <si>
    <t>勤務先等の名称</t>
    <rPh sb="0" eb="2">
      <t>キンム</t>
    </rPh>
    <rPh sb="2" eb="3">
      <t>サキ</t>
    </rPh>
    <rPh sb="3" eb="4">
      <t>トウ</t>
    </rPh>
    <rPh sb="5" eb="7">
      <t>メイショウ</t>
    </rPh>
    <phoneticPr fontId="4"/>
  </si>
  <si>
    <t>所在地</t>
    <rPh sb="0" eb="3">
      <t>ショザイチ</t>
    </rPh>
    <phoneticPr fontId="4"/>
  </si>
  <si>
    <t>職区分（ＣＤ）</t>
    <rPh sb="0" eb="1">
      <t>ショク</t>
    </rPh>
    <rPh sb="1" eb="3">
      <t>クブン</t>
    </rPh>
    <phoneticPr fontId="4"/>
  </si>
  <si>
    <t>職区分（名称）</t>
    <rPh sb="0" eb="1">
      <t>ショク</t>
    </rPh>
    <rPh sb="1" eb="3">
      <t>クブン</t>
    </rPh>
    <rPh sb="4" eb="6">
      <t>メイショウ</t>
    </rPh>
    <phoneticPr fontId="4"/>
  </si>
  <si>
    <t>職務内容（ＣＤ）</t>
    <rPh sb="0" eb="2">
      <t>ショクム</t>
    </rPh>
    <rPh sb="2" eb="4">
      <t>ナイヨウ</t>
    </rPh>
    <phoneticPr fontId="4"/>
  </si>
  <si>
    <t>職務内容（名称）</t>
    <rPh sb="0" eb="2">
      <t>ショクム</t>
    </rPh>
    <rPh sb="2" eb="4">
      <t>ナイヨウ</t>
    </rPh>
    <rPh sb="5" eb="7">
      <t>メイショウ</t>
    </rPh>
    <phoneticPr fontId="4"/>
  </si>
  <si>
    <t>時間数</t>
    <rPh sb="0" eb="3">
      <t>ジカンスウ</t>
    </rPh>
    <phoneticPr fontId="4"/>
  </si>
  <si>
    <t>児童指導員</t>
  </si>
  <si>
    <t>029</t>
  </si>
  <si>
    <t>聴力検査員</t>
  </si>
  <si>
    <t>163</t>
  </si>
  <si>
    <t>備考</t>
    <rPh sb="0" eb="2">
      <t>ビコウ</t>
    </rPh>
    <phoneticPr fontId="45"/>
  </si>
  <si>
    <t>医療職基本給表（二）の適用者</t>
    <rPh sb="0" eb="2">
      <t>イリョウ</t>
    </rPh>
    <rPh sb="2" eb="3">
      <t>ショク</t>
    </rPh>
    <rPh sb="3" eb="6">
      <t>キホンキュウ</t>
    </rPh>
    <rPh sb="6" eb="7">
      <t>ヒョウ</t>
    </rPh>
    <rPh sb="8" eb="9">
      <t>ニ</t>
    </rPh>
    <rPh sb="11" eb="13">
      <t>テキヨウ</t>
    </rPh>
    <rPh sb="13" eb="14">
      <t>シャ</t>
    </rPh>
    <phoneticPr fontId="45"/>
  </si>
  <si>
    <t>薬剤師等の医療技術職</t>
    <rPh sb="0" eb="3">
      <t>ヤクザイシ</t>
    </rPh>
    <rPh sb="3" eb="4">
      <t>トウ</t>
    </rPh>
    <rPh sb="5" eb="7">
      <t>イリョウ</t>
    </rPh>
    <rPh sb="7" eb="9">
      <t>ギジュツ</t>
    </rPh>
    <rPh sb="9" eb="10">
      <t>ショク</t>
    </rPh>
    <phoneticPr fontId="45"/>
  </si>
  <si>
    <t>看護師等（常勤）</t>
    <rPh sb="0" eb="3">
      <t>カンゴシ</t>
    </rPh>
    <rPh sb="3" eb="4">
      <t>トウ</t>
    </rPh>
    <rPh sb="5" eb="7">
      <t>ジョウキン</t>
    </rPh>
    <phoneticPr fontId="45"/>
  </si>
  <si>
    <t>事務職基本給表の適用者</t>
    <rPh sb="0" eb="2">
      <t>ジム</t>
    </rPh>
    <rPh sb="2" eb="3">
      <t>ショク</t>
    </rPh>
    <rPh sb="3" eb="6">
      <t>キホンキュウ</t>
    </rPh>
    <rPh sb="6" eb="7">
      <t>ヒョウ</t>
    </rPh>
    <rPh sb="8" eb="10">
      <t>テキヨウ</t>
    </rPh>
    <rPh sb="10" eb="11">
      <t>シャ</t>
    </rPh>
    <phoneticPr fontId="45"/>
  </si>
  <si>
    <t>内容</t>
    <rPh sb="0" eb="2">
      <t>ナイヨウ</t>
    </rPh>
    <phoneticPr fontId="45"/>
  </si>
  <si>
    <t>大学６卒</t>
    <rPh sb="0" eb="2">
      <t>ダイガク</t>
    </rPh>
    <rPh sb="3" eb="4">
      <t>ソツ</t>
    </rPh>
    <phoneticPr fontId="45"/>
  </si>
  <si>
    <t>大学卒</t>
    <rPh sb="0" eb="2">
      <t>ダイガク</t>
    </rPh>
    <rPh sb="2" eb="3">
      <t>ソツ</t>
    </rPh>
    <phoneticPr fontId="45"/>
  </si>
  <si>
    <t>短大３卒</t>
    <rPh sb="0" eb="2">
      <t>タンダイ</t>
    </rPh>
    <rPh sb="3" eb="4">
      <t>ソツ</t>
    </rPh>
    <phoneticPr fontId="45"/>
  </si>
  <si>
    <t>短大２卒</t>
    <rPh sb="0" eb="2">
      <t>タンダイ</t>
    </rPh>
    <rPh sb="3" eb="4">
      <t>ソツ</t>
    </rPh>
    <phoneticPr fontId="45"/>
  </si>
  <si>
    <t>准看養成所卒</t>
    <rPh sb="0" eb="2">
      <t>ジュンカン</t>
    </rPh>
    <rPh sb="2" eb="4">
      <t>ヨウセイ</t>
    </rPh>
    <rPh sb="4" eb="5">
      <t>ショ</t>
    </rPh>
    <rPh sb="5" eb="6">
      <t>ソツ</t>
    </rPh>
    <phoneticPr fontId="45"/>
  </si>
  <si>
    <t>高校専攻科卒</t>
    <rPh sb="0" eb="2">
      <t>コウコウ</t>
    </rPh>
    <rPh sb="2" eb="5">
      <t>センコウカ</t>
    </rPh>
    <rPh sb="5" eb="6">
      <t>ソツ</t>
    </rPh>
    <phoneticPr fontId="45"/>
  </si>
  <si>
    <t>歯科衛生士のみ</t>
    <rPh sb="0" eb="2">
      <t>シカ</t>
    </rPh>
    <rPh sb="2" eb="5">
      <t>エイセイシ</t>
    </rPh>
    <phoneticPr fontId="45"/>
  </si>
  <si>
    <t>高校卒</t>
    <rPh sb="0" eb="3">
      <t>コウコウソツ</t>
    </rPh>
    <phoneticPr fontId="45"/>
  </si>
  <si>
    <t>コード</t>
    <phoneticPr fontId="45"/>
  </si>
  <si>
    <t>関連業務</t>
    <rPh sb="0" eb="2">
      <t>カンレン</t>
    </rPh>
    <rPh sb="2" eb="4">
      <t>ギョウム</t>
    </rPh>
    <phoneticPr fontId="45"/>
  </si>
  <si>
    <t>事務</t>
    <rPh sb="0" eb="2">
      <t>ジム</t>
    </rPh>
    <phoneticPr fontId="45"/>
  </si>
  <si>
    <t>非関連業務</t>
    <rPh sb="0" eb="1">
      <t>ヒ</t>
    </rPh>
    <rPh sb="1" eb="3">
      <t>カンレン</t>
    </rPh>
    <rPh sb="3" eb="5">
      <t>ギョウム</t>
    </rPh>
    <phoneticPr fontId="45"/>
  </si>
  <si>
    <t>区分</t>
    <rPh sb="0" eb="2">
      <t>クブン</t>
    </rPh>
    <phoneticPr fontId="43"/>
  </si>
  <si>
    <t>基礎情報</t>
    <rPh sb="0" eb="2">
      <t>キソ</t>
    </rPh>
    <rPh sb="2" eb="4">
      <t>ジョウホウ</t>
    </rPh>
    <phoneticPr fontId="45"/>
  </si>
  <si>
    <t>区分</t>
    <rPh sb="0" eb="2">
      <t>クブン</t>
    </rPh>
    <phoneticPr fontId="45"/>
  </si>
  <si>
    <t>ＣＳＶに表示する略称</t>
    <rPh sb="4" eb="6">
      <t>ヒョウジ</t>
    </rPh>
    <rPh sb="8" eb="10">
      <t>リャクショウ</t>
    </rPh>
    <phoneticPr fontId="45"/>
  </si>
  <si>
    <t>医療技術職</t>
    <rPh sb="0" eb="2">
      <t>イリョウ</t>
    </rPh>
    <rPh sb="2" eb="4">
      <t>ギジュツ</t>
    </rPh>
    <rPh sb="4" eb="5">
      <t>ショク</t>
    </rPh>
    <phoneticPr fontId="45"/>
  </si>
  <si>
    <t>医（二）は薬剤師</t>
    <rPh sb="0" eb="1">
      <t>イ</t>
    </rPh>
    <rPh sb="2" eb="3">
      <t>ニ</t>
    </rPh>
    <rPh sb="5" eb="8">
      <t>ヤクザイシ</t>
    </rPh>
    <phoneticPr fontId="45"/>
  </si>
  <si>
    <t>前歴情報</t>
    <rPh sb="0" eb="2">
      <t>ゼンレキ</t>
    </rPh>
    <rPh sb="2" eb="4">
      <t>ジョウホウ</t>
    </rPh>
    <phoneticPr fontId="45"/>
  </si>
  <si>
    <t>職区分</t>
    <rPh sb="0" eb="1">
      <t>ショク</t>
    </rPh>
    <rPh sb="1" eb="3">
      <t>クブン</t>
    </rPh>
    <phoneticPr fontId="45"/>
  </si>
  <si>
    <t>常勤</t>
    <rPh sb="0" eb="2">
      <t>ジョウキン</t>
    </rPh>
    <phoneticPr fontId="45"/>
  </si>
  <si>
    <t>非常勤</t>
    <rPh sb="0" eb="1">
      <t>ヒ</t>
    </rPh>
    <rPh sb="1" eb="3">
      <t>ジョウキン</t>
    </rPh>
    <phoneticPr fontId="45"/>
  </si>
  <si>
    <t>学生</t>
    <rPh sb="0" eb="2">
      <t>ガクセイ</t>
    </rPh>
    <phoneticPr fontId="45"/>
  </si>
  <si>
    <t>無職</t>
    <rPh sb="0" eb="2">
      <t>ムショク</t>
    </rPh>
    <phoneticPr fontId="45"/>
  </si>
  <si>
    <t>職務内容</t>
    <rPh sb="0" eb="2">
      <t>ショクム</t>
    </rPh>
    <rPh sb="2" eb="4">
      <t>ナイヨウ</t>
    </rPh>
    <phoneticPr fontId="45"/>
  </si>
  <si>
    <t>学生（関連資格前）</t>
    <rPh sb="0" eb="2">
      <t>ガクセイ</t>
    </rPh>
    <rPh sb="3" eb="5">
      <t>カンレン</t>
    </rPh>
    <rPh sb="5" eb="7">
      <t>シカク</t>
    </rPh>
    <rPh sb="7" eb="8">
      <t>マエ</t>
    </rPh>
    <phoneticPr fontId="45"/>
  </si>
  <si>
    <t>学生（関連資格後）等</t>
    <rPh sb="0" eb="2">
      <t>ガクセイ</t>
    </rPh>
    <rPh sb="3" eb="5">
      <t>カンレン</t>
    </rPh>
    <rPh sb="5" eb="7">
      <t>シカク</t>
    </rPh>
    <rPh sb="7" eb="8">
      <t>ゴ</t>
    </rPh>
    <rPh sb="9" eb="10">
      <t>トウ</t>
    </rPh>
    <phoneticPr fontId="45"/>
  </si>
  <si>
    <t>職種CD</t>
  </si>
  <si>
    <t>自動車運転手</t>
  </si>
  <si>
    <t>042</t>
  </si>
  <si>
    <t>ボイラー技士</t>
  </si>
  <si>
    <t>044</t>
  </si>
  <si>
    <t>電話交換手</t>
  </si>
  <si>
    <t>調理師</t>
  </si>
  <si>
    <t>クリーニング師</t>
  </si>
  <si>
    <t>オペレーター</t>
  </si>
  <si>
    <t>150</t>
  </si>
  <si>
    <t>言語療法士</t>
  </si>
  <si>
    <t>185</t>
  </si>
  <si>
    <t>事務職</t>
    <rPh sb="0" eb="2">
      <t>ジム</t>
    </rPh>
    <rPh sb="2" eb="3">
      <t>ショク</t>
    </rPh>
    <phoneticPr fontId="45"/>
  </si>
  <si>
    <t>戸籍氏名</t>
    <phoneticPr fontId="43"/>
  </si>
  <si>
    <t>所在地（市町村名）</t>
    <rPh sb="0" eb="3">
      <t>ショザイチ</t>
    </rPh>
    <rPh sb="4" eb="7">
      <t>シチョウソン</t>
    </rPh>
    <rPh sb="7" eb="8">
      <t>メイ</t>
    </rPh>
    <phoneticPr fontId="4"/>
  </si>
  <si>
    <t>在職証明の有無</t>
    <rPh sb="0" eb="2">
      <t>ザイショク</t>
    </rPh>
    <rPh sb="2" eb="4">
      <t>ショウメイ</t>
    </rPh>
    <rPh sb="5" eb="7">
      <t>ウム</t>
    </rPh>
    <phoneticPr fontId="43"/>
  </si>
  <si>
    <t>職区分</t>
    <rPh sb="0" eb="1">
      <t>ショク</t>
    </rPh>
    <rPh sb="1" eb="3">
      <t>クブン</t>
    </rPh>
    <phoneticPr fontId="4"/>
  </si>
  <si>
    <t>医療（三）</t>
    <rPh sb="0" eb="2">
      <t>イリョウ</t>
    </rPh>
    <rPh sb="3" eb="4">
      <t>サン</t>
    </rPh>
    <phoneticPr fontId="45"/>
  </si>
  <si>
    <t>医療（二）</t>
    <rPh sb="0" eb="2">
      <t>イリョウ</t>
    </rPh>
    <rPh sb="3" eb="4">
      <t>ニ</t>
    </rPh>
    <phoneticPr fontId="45"/>
  </si>
  <si>
    <t>職務内容</t>
    <rPh sb="0" eb="2">
      <t>ショクム</t>
    </rPh>
    <rPh sb="2" eb="4">
      <t>ナイヨウ</t>
    </rPh>
    <phoneticPr fontId="4"/>
  </si>
  <si>
    <t>なし</t>
    <phoneticPr fontId="43"/>
  </si>
  <si>
    <t>取寄せ中</t>
    <rPh sb="0" eb="2">
      <t>トリヨ</t>
    </rPh>
    <rPh sb="3" eb="4">
      <t>チュウ</t>
    </rPh>
    <phoneticPr fontId="45"/>
  </si>
  <si>
    <t>あり</t>
    <phoneticPr fontId="43"/>
  </si>
  <si>
    <t>　②無職の期間も必ず記入し、空白の期間がないようにしてください。</t>
    <rPh sb="2" eb="4">
      <t>ムショク</t>
    </rPh>
    <rPh sb="5" eb="7">
      <t>キカン</t>
    </rPh>
    <rPh sb="8" eb="9">
      <t>カナラ</t>
    </rPh>
    <rPh sb="10" eb="12">
      <t>キニュウ</t>
    </rPh>
    <rPh sb="14" eb="16">
      <t>クウハク</t>
    </rPh>
    <rPh sb="17" eb="19">
      <t>キカン</t>
    </rPh>
    <phoneticPr fontId="43"/>
  </si>
  <si>
    <t>職種</t>
    <phoneticPr fontId="43"/>
  </si>
  <si>
    <t>本部事務局</t>
    <rPh sb="0" eb="2">
      <t>ホンブ</t>
    </rPh>
    <rPh sb="2" eb="5">
      <t>ジムキョク</t>
    </rPh>
    <phoneticPr fontId="43"/>
  </si>
  <si>
    <t>自動表示</t>
    <rPh sb="0" eb="2">
      <t>ジドウ</t>
    </rPh>
    <rPh sb="2" eb="4">
      <t>ヒョウジ</t>
    </rPh>
    <phoneticPr fontId="43"/>
  </si>
  <si>
    <t>01</t>
    <phoneticPr fontId="43"/>
  </si>
  <si>
    <t>一般職員常勤</t>
    <rPh sb="0" eb="2">
      <t>イッパン</t>
    </rPh>
    <rPh sb="2" eb="4">
      <t>ショクイン</t>
    </rPh>
    <rPh sb="4" eb="6">
      <t>ジョウキン</t>
    </rPh>
    <phoneticPr fontId="43"/>
  </si>
  <si>
    <t>20000000</t>
    <phoneticPr fontId="43"/>
  </si>
  <si>
    <t>20000000</t>
    <phoneticPr fontId="43"/>
  </si>
  <si>
    <t>30000000</t>
    <phoneticPr fontId="43"/>
  </si>
  <si>
    <t>40000000</t>
    <phoneticPr fontId="43"/>
  </si>
  <si>
    <t>50000000</t>
    <phoneticPr fontId="43"/>
  </si>
  <si>
    <t>60000000</t>
    <phoneticPr fontId="43"/>
  </si>
  <si>
    <t>10000000</t>
    <phoneticPr fontId="43"/>
  </si>
  <si>
    <t>医療職基本給表（三）の適用者</t>
    <rPh sb="0" eb="2">
      <t>イリョウ</t>
    </rPh>
    <rPh sb="2" eb="3">
      <t>ショク</t>
    </rPh>
    <rPh sb="3" eb="6">
      <t>キホンキュウ</t>
    </rPh>
    <rPh sb="6" eb="7">
      <t>ヒョウ</t>
    </rPh>
    <rPh sb="8" eb="9">
      <t>サン</t>
    </rPh>
    <rPh sb="11" eb="13">
      <t>テキヨウ</t>
    </rPh>
    <rPh sb="13" eb="14">
      <t>シャ</t>
    </rPh>
    <phoneticPr fontId="45"/>
  </si>
  <si>
    <t>技師</t>
    <rPh sb="0" eb="2">
      <t>ギシ</t>
    </rPh>
    <phoneticPr fontId="43"/>
  </si>
  <si>
    <t>主事</t>
    <rPh sb="0" eb="2">
      <t>シュジ</t>
    </rPh>
    <phoneticPr fontId="43"/>
  </si>
  <si>
    <t>712</t>
    <phoneticPr fontId="43"/>
  </si>
  <si>
    <t>719</t>
    <phoneticPr fontId="43"/>
  </si>
  <si>
    <t>仮登録データ</t>
    <rPh sb="0" eb="1">
      <t>カリ</t>
    </rPh>
    <rPh sb="1" eb="3">
      <t>トウロク</t>
    </rPh>
    <phoneticPr fontId="43"/>
  </si>
  <si>
    <t>仮登録後に自動で採番</t>
    <rPh sb="0" eb="1">
      <t>カリ</t>
    </rPh>
    <rPh sb="1" eb="3">
      <t>トウロク</t>
    </rPh>
    <rPh sb="3" eb="4">
      <t>ゴ</t>
    </rPh>
    <rPh sb="5" eb="7">
      <t>ジドウ</t>
    </rPh>
    <rPh sb="8" eb="10">
      <t>サイバン</t>
    </rPh>
    <phoneticPr fontId="43"/>
  </si>
  <si>
    <t>06</t>
    <phoneticPr fontId="43"/>
  </si>
  <si>
    <t>戸籍氏名（姓）</t>
    <phoneticPr fontId="43"/>
  </si>
  <si>
    <t>緊急連絡先者氏名（姓）</t>
    <phoneticPr fontId="43"/>
  </si>
  <si>
    <t>通称名（名）</t>
    <phoneticPr fontId="43"/>
  </si>
  <si>
    <t>緊急連絡先者氏名（名）</t>
    <phoneticPr fontId="43"/>
  </si>
  <si>
    <t>1</t>
    <phoneticPr fontId="43"/>
  </si>
  <si>
    <t>性別（ＣＤ）</t>
    <phoneticPr fontId="43"/>
  </si>
  <si>
    <t>国籍（ＣＤ）</t>
    <phoneticPr fontId="43"/>
  </si>
  <si>
    <t>職階（ＣＤ）</t>
    <rPh sb="1" eb="2">
      <t>カイ</t>
    </rPh>
    <phoneticPr fontId="43"/>
  </si>
  <si>
    <t>一般吏員級</t>
    <rPh sb="0" eb="2">
      <t>イッパン</t>
    </rPh>
    <rPh sb="2" eb="4">
      <t>リイン</t>
    </rPh>
    <rPh sb="4" eb="5">
      <t>キュウ</t>
    </rPh>
    <phoneticPr fontId="43"/>
  </si>
  <si>
    <t>0</t>
    <phoneticPr fontId="43"/>
  </si>
  <si>
    <t>住民票に記載されている通称名を使用する場合に限り、記入してください。</t>
    <rPh sb="0" eb="3">
      <t>ジュウミンヒョウ</t>
    </rPh>
    <rPh sb="4" eb="6">
      <t>キサイ</t>
    </rPh>
    <rPh sb="11" eb="14">
      <t>ツウショウメイ</t>
    </rPh>
    <rPh sb="15" eb="17">
      <t>シヨウ</t>
    </rPh>
    <rPh sb="19" eb="21">
      <t>バアイ</t>
    </rPh>
    <rPh sb="22" eb="23">
      <t>カギ</t>
    </rPh>
    <rPh sb="25" eb="27">
      <t>キニュウ</t>
    </rPh>
    <phoneticPr fontId="43"/>
  </si>
  <si>
    <t>通称名を使用する</t>
    <rPh sb="0" eb="3">
      <t>ツウショウメイ</t>
    </rPh>
    <rPh sb="4" eb="6">
      <t>シヨウ</t>
    </rPh>
    <phoneticPr fontId="43"/>
  </si>
  <si>
    <t>通称名を使用しない</t>
    <rPh sb="0" eb="3">
      <t>ツウショウメイ</t>
    </rPh>
    <rPh sb="4" eb="6">
      <t>シヨウ</t>
    </rPh>
    <phoneticPr fontId="43"/>
  </si>
  <si>
    <t>通称名を持っていない</t>
    <rPh sb="0" eb="3">
      <t>ツウショウメイ</t>
    </rPh>
    <rPh sb="4" eb="5">
      <t>モ</t>
    </rPh>
    <phoneticPr fontId="43"/>
  </si>
  <si>
    <t>住民票に記載の通称名を使用するか否か（CD）</t>
    <rPh sb="0" eb="2">
      <t>ジュウミン</t>
    </rPh>
    <rPh sb="2" eb="3">
      <t>ヒョウ</t>
    </rPh>
    <rPh sb="4" eb="6">
      <t>キサイ</t>
    </rPh>
    <rPh sb="7" eb="10">
      <t>ツウショウメイ</t>
    </rPh>
    <rPh sb="11" eb="13">
      <t>シヨウ</t>
    </rPh>
    <rPh sb="16" eb="17">
      <t>イナ</t>
    </rPh>
    <phoneticPr fontId="43"/>
  </si>
  <si>
    <t>住民票に記載の通称名を使用するか否か</t>
    <rPh sb="0" eb="2">
      <t>ジュウミン</t>
    </rPh>
    <rPh sb="2" eb="3">
      <t>ヒョウ</t>
    </rPh>
    <rPh sb="4" eb="6">
      <t>キサイ</t>
    </rPh>
    <rPh sb="7" eb="10">
      <t>ツウショウメイ</t>
    </rPh>
    <rPh sb="11" eb="13">
      <t>シヨウ</t>
    </rPh>
    <rPh sb="16" eb="17">
      <t>イナ</t>
    </rPh>
    <phoneticPr fontId="43"/>
  </si>
  <si>
    <t>0</t>
  </si>
  <si>
    <t>コード（仮登録データ用）</t>
    <rPh sb="4" eb="5">
      <t>カリ</t>
    </rPh>
    <rPh sb="5" eb="7">
      <t>トウロク</t>
    </rPh>
    <rPh sb="10" eb="11">
      <t>ヨウ</t>
    </rPh>
    <phoneticPr fontId="45"/>
  </si>
  <si>
    <t>共通・・職名（名称）</t>
    <rPh sb="0" eb="2">
      <t>キョウツウ</t>
    </rPh>
    <phoneticPr fontId="43"/>
  </si>
  <si>
    <t>共通・・病院（名称）</t>
    <rPh sb="0" eb="2">
      <t>キョウツウ</t>
    </rPh>
    <phoneticPr fontId="43"/>
  </si>
  <si>
    <t>共通・・補職（名称）</t>
    <rPh sb="0" eb="2">
      <t>キョウツウ</t>
    </rPh>
    <phoneticPr fontId="43"/>
  </si>
  <si>
    <t>共通・・住民票に記載している通称名を使用するか否か</t>
    <rPh sb="0" eb="2">
      <t>キョウツウ</t>
    </rPh>
    <rPh sb="4" eb="6">
      <t>ジュウミン</t>
    </rPh>
    <rPh sb="6" eb="7">
      <t>ヒョウ</t>
    </rPh>
    <rPh sb="8" eb="10">
      <t>キサイ</t>
    </rPh>
    <rPh sb="14" eb="17">
      <t>ツウショウメイ</t>
    </rPh>
    <rPh sb="18" eb="20">
      <t>シヨウ</t>
    </rPh>
    <rPh sb="23" eb="24">
      <t>イナ</t>
    </rPh>
    <phoneticPr fontId="43"/>
  </si>
  <si>
    <t>共通・・国籍</t>
    <rPh sb="0" eb="2">
      <t>キョウツウ</t>
    </rPh>
    <rPh sb="4" eb="6">
      <t>コクセキ</t>
    </rPh>
    <phoneticPr fontId="43"/>
  </si>
  <si>
    <t>共通・・性別</t>
    <rPh sb="0" eb="2">
      <t>キョウツウ</t>
    </rPh>
    <rPh sb="4" eb="6">
      <t>セイベツ</t>
    </rPh>
    <phoneticPr fontId="43"/>
  </si>
  <si>
    <t>医２・・職種名</t>
    <rPh sb="0" eb="1">
      <t>イ</t>
    </rPh>
    <rPh sb="4" eb="6">
      <t>ショクシュ</t>
    </rPh>
    <phoneticPr fontId="45"/>
  </si>
  <si>
    <t>医３・・職種名</t>
    <rPh sb="0" eb="1">
      <t>イ</t>
    </rPh>
    <rPh sb="4" eb="6">
      <t>ショクシュ</t>
    </rPh>
    <phoneticPr fontId="43"/>
  </si>
  <si>
    <t>事務・・職種名</t>
    <rPh sb="0" eb="2">
      <t>ジム</t>
    </rPh>
    <phoneticPr fontId="43"/>
  </si>
  <si>
    <t>医２・・学歴</t>
    <rPh sb="0" eb="1">
      <t>イ</t>
    </rPh>
    <rPh sb="4" eb="6">
      <t>ガクレキ</t>
    </rPh>
    <phoneticPr fontId="43"/>
  </si>
  <si>
    <t>医３・・学歴</t>
    <rPh sb="0" eb="1">
      <t>イ</t>
    </rPh>
    <rPh sb="4" eb="6">
      <t>ガクレキ</t>
    </rPh>
    <phoneticPr fontId="43"/>
  </si>
  <si>
    <t>事務・・学歴</t>
    <rPh sb="0" eb="2">
      <t>ジム</t>
    </rPh>
    <rPh sb="4" eb="6">
      <t>ガクレキ</t>
    </rPh>
    <phoneticPr fontId="43"/>
  </si>
  <si>
    <t>短大卒（３年制）</t>
    <rPh sb="0" eb="2">
      <t>タンダイ</t>
    </rPh>
    <rPh sb="2" eb="3">
      <t>ソツ</t>
    </rPh>
    <rPh sb="5" eb="7">
      <t>ネンセイ</t>
    </rPh>
    <phoneticPr fontId="45"/>
  </si>
  <si>
    <t>短大卒（２年制）</t>
    <rPh sb="0" eb="2">
      <t>タンダイ</t>
    </rPh>
    <rPh sb="2" eb="3">
      <t>ソツ</t>
    </rPh>
    <rPh sb="5" eb="7">
      <t>ネンセイ</t>
    </rPh>
    <phoneticPr fontId="45"/>
  </si>
  <si>
    <t>専門学校卒（３年制）</t>
    <rPh sb="0" eb="2">
      <t>センモン</t>
    </rPh>
    <rPh sb="2" eb="4">
      <t>ガッコウ</t>
    </rPh>
    <rPh sb="4" eb="5">
      <t>ソツ</t>
    </rPh>
    <rPh sb="7" eb="9">
      <t>ネンセイ</t>
    </rPh>
    <phoneticPr fontId="45"/>
  </si>
  <si>
    <t>専門学校卒（２年制）</t>
    <rPh sb="0" eb="2">
      <t>センモン</t>
    </rPh>
    <rPh sb="2" eb="4">
      <t>ガッコウ</t>
    </rPh>
    <rPh sb="4" eb="5">
      <t>ソツ</t>
    </rPh>
    <rPh sb="7" eb="9">
      <t>ネンセイ</t>
    </rPh>
    <phoneticPr fontId="45"/>
  </si>
  <si>
    <t>初任給基準は短大３卒に読み替え</t>
    <rPh sb="0" eb="3">
      <t>ショニンキュウ</t>
    </rPh>
    <rPh sb="3" eb="5">
      <t>キジュン</t>
    </rPh>
    <rPh sb="6" eb="8">
      <t>タンダイ</t>
    </rPh>
    <rPh sb="9" eb="10">
      <t>ソツ</t>
    </rPh>
    <rPh sb="11" eb="12">
      <t>ヨ</t>
    </rPh>
    <rPh sb="13" eb="14">
      <t>カ</t>
    </rPh>
    <phoneticPr fontId="43"/>
  </si>
  <si>
    <t>初任給基準は短大２卒に読み替え</t>
    <rPh sb="0" eb="3">
      <t>ショニンキュウ</t>
    </rPh>
    <rPh sb="3" eb="5">
      <t>キジュン</t>
    </rPh>
    <rPh sb="6" eb="8">
      <t>タンダイ</t>
    </rPh>
    <rPh sb="9" eb="10">
      <t>ソツ</t>
    </rPh>
    <rPh sb="11" eb="12">
      <t>ヨ</t>
    </rPh>
    <rPh sb="13" eb="14">
      <t>カ</t>
    </rPh>
    <phoneticPr fontId="43"/>
  </si>
  <si>
    <t>コード（初任給決定用）</t>
    <rPh sb="4" eb="7">
      <t>ショニンキュウ</t>
    </rPh>
    <rPh sb="7" eb="9">
      <t>ケッテイ</t>
    </rPh>
    <rPh sb="9" eb="10">
      <t>ヨウ</t>
    </rPh>
    <phoneticPr fontId="45"/>
  </si>
  <si>
    <t>初任給のＣＳＶに表示する略称</t>
    <rPh sb="0" eb="3">
      <t>ショニンキュウ</t>
    </rPh>
    <rPh sb="8" eb="10">
      <t>ヒョウジ</t>
    </rPh>
    <rPh sb="12" eb="14">
      <t>リャクショウ</t>
    </rPh>
    <phoneticPr fontId="45"/>
  </si>
  <si>
    <t>大学６卒（薬剤師のみ選択可）</t>
    <rPh sb="0" eb="2">
      <t>ダイガク</t>
    </rPh>
    <rPh sb="3" eb="4">
      <t>ソツ</t>
    </rPh>
    <rPh sb="5" eb="8">
      <t>ヤクザイシ</t>
    </rPh>
    <rPh sb="10" eb="12">
      <t>センタク</t>
    </rPh>
    <rPh sb="12" eb="13">
      <t>カ</t>
    </rPh>
    <phoneticPr fontId="45"/>
  </si>
  <si>
    <t>高校専攻科卒（歯科衛生士のみ選択可）</t>
    <rPh sb="0" eb="2">
      <t>コウコウ</t>
    </rPh>
    <rPh sb="2" eb="5">
      <t>センコウカ</t>
    </rPh>
    <rPh sb="5" eb="6">
      <t>ソツ</t>
    </rPh>
    <rPh sb="7" eb="9">
      <t>シカ</t>
    </rPh>
    <rPh sb="9" eb="12">
      <t>エイセイシ</t>
    </rPh>
    <rPh sb="14" eb="16">
      <t>センタク</t>
    </rPh>
    <rPh sb="16" eb="17">
      <t>カ</t>
    </rPh>
    <phoneticPr fontId="45"/>
  </si>
  <si>
    <t>初任給基準は高校卒に読み替え</t>
    <rPh sb="0" eb="3">
      <t>ショニンキュウ</t>
    </rPh>
    <rPh sb="3" eb="5">
      <t>キジュン</t>
    </rPh>
    <rPh sb="6" eb="9">
      <t>コウコウソツ</t>
    </rPh>
    <rPh sb="10" eb="11">
      <t>ヨ</t>
    </rPh>
    <rPh sb="12" eb="13">
      <t>カ</t>
    </rPh>
    <phoneticPr fontId="43"/>
  </si>
  <si>
    <t>初任給基準は大学卒に読み替え</t>
    <rPh sb="0" eb="3">
      <t>ショニンキュウ</t>
    </rPh>
    <rPh sb="3" eb="5">
      <t>キジュン</t>
    </rPh>
    <rPh sb="6" eb="9">
      <t>ダイガクソツ</t>
    </rPh>
    <rPh sb="10" eb="11">
      <t>ヨ</t>
    </rPh>
    <rPh sb="12" eb="13">
      <t>カ</t>
    </rPh>
    <phoneticPr fontId="43"/>
  </si>
  <si>
    <t>修学年数</t>
    <rPh sb="0" eb="2">
      <t>シュウガク</t>
    </rPh>
    <rPh sb="2" eb="4">
      <t>ネンスウ</t>
    </rPh>
    <phoneticPr fontId="43"/>
  </si>
  <si>
    <t>採用予定年月日</t>
    <rPh sb="2" eb="4">
      <t>ヨテイ</t>
    </rPh>
    <phoneticPr fontId="43"/>
  </si>
  <si>
    <t>専門学校卒（４年制）</t>
    <rPh sb="0" eb="2">
      <t>センモン</t>
    </rPh>
    <rPh sb="2" eb="4">
      <t>ガッコウ</t>
    </rPh>
    <rPh sb="4" eb="5">
      <t>ソツ</t>
    </rPh>
    <rPh sb="7" eb="9">
      <t>ネンセイ</t>
    </rPh>
    <phoneticPr fontId="45"/>
  </si>
  <si>
    <t>採用職種の資格を必要とする業務</t>
    <rPh sb="0" eb="2">
      <t>サイヨウ</t>
    </rPh>
    <rPh sb="2" eb="4">
      <t>ショクシュ</t>
    </rPh>
    <rPh sb="5" eb="7">
      <t>シカク</t>
    </rPh>
    <rPh sb="8" eb="10">
      <t>ヒツヨウ</t>
    </rPh>
    <rPh sb="13" eb="15">
      <t>ギョウム</t>
    </rPh>
    <phoneticPr fontId="45"/>
  </si>
  <si>
    <t>心理職の業務（心理職のみ選択可）</t>
    <rPh sb="0" eb="2">
      <t>シンリ</t>
    </rPh>
    <rPh sb="2" eb="3">
      <t>ショク</t>
    </rPh>
    <rPh sb="4" eb="6">
      <t>ギョウム</t>
    </rPh>
    <rPh sb="7" eb="9">
      <t>シンリ</t>
    </rPh>
    <rPh sb="9" eb="10">
      <t>ショク</t>
    </rPh>
    <rPh sb="12" eb="14">
      <t>センタク</t>
    </rPh>
    <rPh sb="14" eb="15">
      <t>カ</t>
    </rPh>
    <phoneticPr fontId="45"/>
  </si>
  <si>
    <t>採用職種の資格と無関係の業務</t>
    <rPh sb="0" eb="2">
      <t>サイヨウ</t>
    </rPh>
    <rPh sb="2" eb="4">
      <t>ショクシュ</t>
    </rPh>
    <rPh sb="5" eb="7">
      <t>シカク</t>
    </rPh>
    <rPh sb="8" eb="11">
      <t>ムカンケイ</t>
    </rPh>
    <rPh sb="12" eb="14">
      <t>ギョウム</t>
    </rPh>
    <phoneticPr fontId="45"/>
  </si>
  <si>
    <t>心理職と無関係の業務（心理職のみ選択可）</t>
    <rPh sb="0" eb="2">
      <t>シンリ</t>
    </rPh>
    <rPh sb="2" eb="3">
      <t>ショク</t>
    </rPh>
    <rPh sb="4" eb="7">
      <t>ムカンケイ</t>
    </rPh>
    <rPh sb="8" eb="10">
      <t>ギョウム</t>
    </rPh>
    <rPh sb="11" eb="13">
      <t>シンリ</t>
    </rPh>
    <rPh sb="13" eb="14">
      <t>ショク</t>
    </rPh>
    <rPh sb="16" eb="18">
      <t>センタク</t>
    </rPh>
    <rPh sb="18" eb="19">
      <t>カ</t>
    </rPh>
    <phoneticPr fontId="45"/>
  </si>
  <si>
    <t>看護師、准看護師免許を必要とする看護業務</t>
    <rPh sb="0" eb="3">
      <t>カンゴシ</t>
    </rPh>
    <rPh sb="4" eb="5">
      <t>ジュン</t>
    </rPh>
    <rPh sb="5" eb="8">
      <t>カンゴシ</t>
    </rPh>
    <rPh sb="8" eb="10">
      <t>メンキョ</t>
    </rPh>
    <rPh sb="11" eb="13">
      <t>ヒツヨウ</t>
    </rPh>
    <rPh sb="16" eb="18">
      <t>カンゴ</t>
    </rPh>
    <rPh sb="18" eb="20">
      <t>ギョウム</t>
    </rPh>
    <phoneticPr fontId="45"/>
  </si>
  <si>
    <t>看護学校等の教員、講師等</t>
    <rPh sb="0" eb="2">
      <t>カンゴ</t>
    </rPh>
    <rPh sb="2" eb="4">
      <t>ガッコウ</t>
    </rPh>
    <rPh sb="4" eb="5">
      <t>トウ</t>
    </rPh>
    <rPh sb="6" eb="8">
      <t>キョウイン</t>
    </rPh>
    <rPh sb="9" eb="11">
      <t>コウシ</t>
    </rPh>
    <rPh sb="11" eb="12">
      <t>トウ</t>
    </rPh>
    <phoneticPr fontId="45"/>
  </si>
  <si>
    <t>看護師、准看護師免許を必要としない非看護業務</t>
    <rPh sb="0" eb="3">
      <t>カンゴシ</t>
    </rPh>
    <rPh sb="4" eb="5">
      <t>ジュン</t>
    </rPh>
    <rPh sb="5" eb="8">
      <t>カンゴシ</t>
    </rPh>
    <rPh sb="8" eb="10">
      <t>メンキョ</t>
    </rPh>
    <rPh sb="11" eb="13">
      <t>ヒツヨウ</t>
    </rPh>
    <rPh sb="17" eb="18">
      <t>ヒ</t>
    </rPh>
    <rPh sb="18" eb="20">
      <t>カンゴ</t>
    </rPh>
    <rPh sb="20" eb="22">
      <t>ギョウム</t>
    </rPh>
    <phoneticPr fontId="45"/>
  </si>
  <si>
    <t>設備管理</t>
    <rPh sb="0" eb="2">
      <t>セツビ</t>
    </rPh>
    <rPh sb="2" eb="4">
      <t>カンリ</t>
    </rPh>
    <phoneticPr fontId="45"/>
  </si>
  <si>
    <t>事務、経理、労務等の業務</t>
    <rPh sb="0" eb="2">
      <t>ジム</t>
    </rPh>
    <rPh sb="3" eb="5">
      <t>ケイリ</t>
    </rPh>
    <rPh sb="6" eb="8">
      <t>ロウム</t>
    </rPh>
    <rPh sb="8" eb="9">
      <t>トウ</t>
    </rPh>
    <rPh sb="10" eb="12">
      <t>ギョウム</t>
    </rPh>
    <phoneticPr fontId="45"/>
  </si>
  <si>
    <t>営業、販売、受付、製造、接客、飲食業等の業務</t>
    <rPh sb="0" eb="2">
      <t>エイギョウ</t>
    </rPh>
    <rPh sb="3" eb="5">
      <t>ハンバイ</t>
    </rPh>
    <rPh sb="6" eb="8">
      <t>ウケツケ</t>
    </rPh>
    <rPh sb="9" eb="11">
      <t>セイゾウ</t>
    </rPh>
    <rPh sb="12" eb="14">
      <t>セッキャク</t>
    </rPh>
    <rPh sb="15" eb="18">
      <t>インショクギョウ</t>
    </rPh>
    <rPh sb="18" eb="19">
      <t>トウ</t>
    </rPh>
    <rPh sb="20" eb="22">
      <t>ギョウム</t>
    </rPh>
    <phoneticPr fontId="45"/>
  </si>
  <si>
    <t>最終学歴の学校</t>
    <rPh sb="0" eb="2">
      <t>サイシュウ</t>
    </rPh>
    <rPh sb="2" eb="4">
      <t>ガクレキ</t>
    </rPh>
    <rPh sb="5" eb="7">
      <t>ガッコウ</t>
    </rPh>
    <phoneticPr fontId="45"/>
  </si>
  <si>
    <t>採用職種の資格取得と無関係の学校</t>
    <rPh sb="0" eb="2">
      <t>サイヨウ</t>
    </rPh>
    <rPh sb="2" eb="4">
      <t>ショクシュ</t>
    </rPh>
    <rPh sb="5" eb="7">
      <t>シカク</t>
    </rPh>
    <rPh sb="7" eb="9">
      <t>シュトク</t>
    </rPh>
    <rPh sb="10" eb="13">
      <t>ムカンケイ</t>
    </rPh>
    <rPh sb="14" eb="16">
      <t>ガッコウ</t>
    </rPh>
    <phoneticPr fontId="45"/>
  </si>
  <si>
    <t>採用職種の資格取得のための学校</t>
    <rPh sb="0" eb="2">
      <t>サイヨウ</t>
    </rPh>
    <rPh sb="2" eb="4">
      <t>ショクシュ</t>
    </rPh>
    <rPh sb="5" eb="7">
      <t>シカク</t>
    </rPh>
    <rPh sb="7" eb="9">
      <t>シュトク</t>
    </rPh>
    <rPh sb="13" eb="15">
      <t>ガッコウ</t>
    </rPh>
    <phoneticPr fontId="45"/>
  </si>
  <si>
    <t>看護師、准看護師免許の取得前の学校</t>
    <rPh sb="0" eb="3">
      <t>カンゴシ</t>
    </rPh>
    <rPh sb="4" eb="5">
      <t>ジュン</t>
    </rPh>
    <rPh sb="5" eb="8">
      <t>カンゴシ</t>
    </rPh>
    <rPh sb="8" eb="10">
      <t>メンキョ</t>
    </rPh>
    <rPh sb="11" eb="13">
      <t>シュトク</t>
    </rPh>
    <rPh sb="13" eb="14">
      <t>マエ</t>
    </rPh>
    <rPh sb="15" eb="17">
      <t>ガッコウ</t>
    </rPh>
    <phoneticPr fontId="45"/>
  </si>
  <si>
    <t>看護師、准看護師免許の取得後の看護関連の学校</t>
    <rPh sb="0" eb="3">
      <t>カンゴシ</t>
    </rPh>
    <rPh sb="4" eb="5">
      <t>ジュン</t>
    </rPh>
    <rPh sb="5" eb="8">
      <t>カンゴシ</t>
    </rPh>
    <rPh sb="8" eb="10">
      <t>メンキョ</t>
    </rPh>
    <rPh sb="11" eb="13">
      <t>シュトク</t>
    </rPh>
    <rPh sb="13" eb="14">
      <t>ゴ</t>
    </rPh>
    <rPh sb="15" eb="17">
      <t>カンゴ</t>
    </rPh>
    <rPh sb="17" eb="19">
      <t>カンレン</t>
    </rPh>
    <rPh sb="20" eb="22">
      <t>ガッコウ</t>
    </rPh>
    <phoneticPr fontId="45"/>
  </si>
  <si>
    <t>設備管理・・職種名</t>
    <rPh sb="0" eb="2">
      <t>セツビ</t>
    </rPh>
    <rPh sb="2" eb="4">
      <t>カンリ</t>
    </rPh>
    <phoneticPr fontId="43"/>
  </si>
  <si>
    <t>設備管理、施設管理、設備修理等の業務</t>
    <rPh sb="0" eb="2">
      <t>セツビ</t>
    </rPh>
    <rPh sb="2" eb="4">
      <t>カンリ</t>
    </rPh>
    <rPh sb="5" eb="7">
      <t>シセツ</t>
    </rPh>
    <rPh sb="7" eb="9">
      <t>カンリ</t>
    </rPh>
    <rPh sb="10" eb="12">
      <t>セツビ</t>
    </rPh>
    <rPh sb="12" eb="14">
      <t>シュウリ</t>
    </rPh>
    <rPh sb="14" eb="15">
      <t>トウ</t>
    </rPh>
    <rPh sb="16" eb="18">
      <t>ギョウム</t>
    </rPh>
    <phoneticPr fontId="45"/>
  </si>
  <si>
    <t>最終学歴の後の学校で設備管理と非関連の学校</t>
    <rPh sb="0" eb="2">
      <t>サイシュウ</t>
    </rPh>
    <rPh sb="2" eb="4">
      <t>ガクレキ</t>
    </rPh>
    <rPh sb="5" eb="6">
      <t>ゴ</t>
    </rPh>
    <rPh sb="7" eb="9">
      <t>ガッコウ</t>
    </rPh>
    <rPh sb="10" eb="12">
      <t>セツビ</t>
    </rPh>
    <rPh sb="12" eb="14">
      <t>カンリ</t>
    </rPh>
    <rPh sb="15" eb="16">
      <t>ヒ</t>
    </rPh>
    <rPh sb="16" eb="18">
      <t>カンレン</t>
    </rPh>
    <rPh sb="19" eb="21">
      <t>ガッコウ</t>
    </rPh>
    <phoneticPr fontId="45"/>
  </si>
  <si>
    <t>最終学歴の前の学校</t>
    <rPh sb="0" eb="2">
      <t>サイシュウ</t>
    </rPh>
    <rPh sb="2" eb="4">
      <t>ガクレキ</t>
    </rPh>
    <rPh sb="5" eb="6">
      <t>マエ</t>
    </rPh>
    <rPh sb="7" eb="9">
      <t>ガッコウ</t>
    </rPh>
    <phoneticPr fontId="45"/>
  </si>
  <si>
    <t>最終学歴の後の学校</t>
    <rPh sb="0" eb="2">
      <t>サイシュウ</t>
    </rPh>
    <rPh sb="2" eb="4">
      <t>ガクレキ</t>
    </rPh>
    <rPh sb="5" eb="6">
      <t>ゴ</t>
    </rPh>
    <rPh sb="7" eb="9">
      <t>ガッコウ</t>
    </rPh>
    <phoneticPr fontId="45"/>
  </si>
  <si>
    <t>最終学歴の後の学校で設備管理と関連する学校</t>
    <rPh sb="0" eb="2">
      <t>サイシュウ</t>
    </rPh>
    <rPh sb="2" eb="4">
      <t>ガクレキ</t>
    </rPh>
    <rPh sb="5" eb="6">
      <t>ゴ</t>
    </rPh>
    <rPh sb="7" eb="9">
      <t>ガッコウ</t>
    </rPh>
    <rPh sb="10" eb="12">
      <t>セツビ</t>
    </rPh>
    <rPh sb="12" eb="14">
      <t>カンリ</t>
    </rPh>
    <rPh sb="15" eb="17">
      <t>カンレン</t>
    </rPh>
    <rPh sb="19" eb="21">
      <t>ガッコウ</t>
    </rPh>
    <phoneticPr fontId="45"/>
  </si>
  <si>
    <t>初任給基準が大学卒の場合で当該大学の歴を経歴書に記入するときに使用</t>
    <rPh sb="0" eb="3">
      <t>ショニンキュウ</t>
    </rPh>
    <rPh sb="3" eb="5">
      <t>キジュン</t>
    </rPh>
    <rPh sb="6" eb="9">
      <t>ダイガクソツ</t>
    </rPh>
    <rPh sb="10" eb="12">
      <t>バアイ</t>
    </rPh>
    <rPh sb="13" eb="15">
      <t>トウガイ</t>
    </rPh>
    <rPh sb="15" eb="17">
      <t>ダイガク</t>
    </rPh>
    <rPh sb="18" eb="19">
      <t>レキ</t>
    </rPh>
    <rPh sb="20" eb="23">
      <t>ケイレキショ</t>
    </rPh>
    <rPh sb="24" eb="26">
      <t>キニュウ</t>
    </rPh>
    <rPh sb="31" eb="33">
      <t>シヨウ</t>
    </rPh>
    <phoneticPr fontId="45"/>
  </si>
  <si>
    <t>初任給基準が大学卒の場合で高校の歴を経歴書に記入するときに使用</t>
    <rPh sb="0" eb="3">
      <t>ショニンキュウ</t>
    </rPh>
    <rPh sb="3" eb="5">
      <t>キジュン</t>
    </rPh>
    <rPh sb="6" eb="9">
      <t>ダイガクソツ</t>
    </rPh>
    <rPh sb="10" eb="12">
      <t>バアイ</t>
    </rPh>
    <rPh sb="13" eb="15">
      <t>コウコウ</t>
    </rPh>
    <rPh sb="16" eb="17">
      <t>レキ</t>
    </rPh>
    <rPh sb="18" eb="21">
      <t>ケイレキショ</t>
    </rPh>
    <rPh sb="22" eb="24">
      <t>キニュウ</t>
    </rPh>
    <rPh sb="29" eb="31">
      <t>シヨウ</t>
    </rPh>
    <phoneticPr fontId="45"/>
  </si>
  <si>
    <t>初任給基準が大学卒の場合で当該大学卒業後の学校の歴を経歴書に記入するときに使用</t>
    <rPh sb="0" eb="3">
      <t>ショニンキュウ</t>
    </rPh>
    <rPh sb="3" eb="5">
      <t>キジュン</t>
    </rPh>
    <rPh sb="6" eb="9">
      <t>ダイガクソツ</t>
    </rPh>
    <rPh sb="10" eb="12">
      <t>バアイ</t>
    </rPh>
    <rPh sb="13" eb="15">
      <t>トウガイ</t>
    </rPh>
    <rPh sb="15" eb="17">
      <t>ダイガク</t>
    </rPh>
    <rPh sb="17" eb="19">
      <t>ソツギョウ</t>
    </rPh>
    <rPh sb="19" eb="20">
      <t>ゴ</t>
    </rPh>
    <rPh sb="21" eb="23">
      <t>ガッコウ</t>
    </rPh>
    <rPh sb="24" eb="25">
      <t>レキ</t>
    </rPh>
    <rPh sb="26" eb="29">
      <t>ケイレキショ</t>
    </rPh>
    <rPh sb="30" eb="32">
      <t>キニュウ</t>
    </rPh>
    <rPh sb="37" eb="39">
      <t>シヨウ</t>
    </rPh>
    <phoneticPr fontId="45"/>
  </si>
  <si>
    <t>判断して入力</t>
    <rPh sb="0" eb="2">
      <t>ハンダン</t>
    </rPh>
    <rPh sb="4" eb="6">
      <t>ニュウリョク</t>
    </rPh>
    <phoneticPr fontId="43"/>
  </si>
  <si>
    <t>手入力</t>
    <rPh sb="0" eb="1">
      <t>テ</t>
    </rPh>
    <rPh sb="1" eb="3">
      <t>ニュウリョク</t>
    </rPh>
    <phoneticPr fontId="43"/>
  </si>
  <si>
    <t>007</t>
  </si>
  <si>
    <t>017</t>
  </si>
  <si>
    <t>021</t>
  </si>
  <si>
    <t>024</t>
  </si>
  <si>
    <t>033</t>
  </si>
  <si>
    <t>035</t>
  </si>
  <si>
    <t>臨床心理士</t>
  </si>
  <si>
    <t>036</t>
  </si>
  <si>
    <t>037</t>
  </si>
  <si>
    <t>038</t>
  </si>
  <si>
    <t>039</t>
  </si>
  <si>
    <t>040</t>
  </si>
  <si>
    <t>041</t>
  </si>
  <si>
    <t>043</t>
  </si>
  <si>
    <t>045</t>
  </si>
  <si>
    <t>046</t>
  </si>
  <si>
    <t>047</t>
  </si>
  <si>
    <t>050</t>
  </si>
  <si>
    <t>058</t>
  </si>
  <si>
    <t>059</t>
  </si>
  <si>
    <t>060</t>
  </si>
  <si>
    <t>061</t>
  </si>
  <si>
    <t>062</t>
  </si>
  <si>
    <t>063</t>
  </si>
  <si>
    <t>職種コード</t>
    <rPh sb="0" eb="2">
      <t>ショクシュ</t>
    </rPh>
    <phoneticPr fontId="43"/>
  </si>
  <si>
    <t>資格コード</t>
    <rPh sb="0" eb="2">
      <t>シカク</t>
    </rPh>
    <phoneticPr fontId="43"/>
  </si>
  <si>
    <t>障がい者詳細コード</t>
  </si>
  <si>
    <t>管理栄養士</t>
    <rPh sb="0" eb="2">
      <t>カンリ</t>
    </rPh>
    <rPh sb="2" eb="5">
      <t>エイヨウシ</t>
    </rPh>
    <phoneticPr fontId="43"/>
  </si>
  <si>
    <t>141</t>
  </si>
  <si>
    <t>158</t>
  </si>
  <si>
    <t>164</t>
  </si>
  <si>
    <t>165</t>
  </si>
  <si>
    <t>188</t>
  </si>
  <si>
    <t>168</t>
  </si>
  <si>
    <t>192</t>
  </si>
  <si>
    <t>193</t>
  </si>
  <si>
    <t>149</t>
  </si>
  <si>
    <t>151</t>
  </si>
  <si>
    <t>ホスピタルプレイスペシャリスト</t>
  </si>
  <si>
    <t>924</t>
  </si>
  <si>
    <t>064</t>
  </si>
  <si>
    <t>性別</t>
    <phoneticPr fontId="43"/>
  </si>
  <si>
    <t>職種</t>
    <phoneticPr fontId="43"/>
  </si>
  <si>
    <t>最終学歴</t>
    <phoneticPr fontId="43"/>
  </si>
  <si>
    <t>准看護師免許の有無</t>
    <rPh sb="0" eb="1">
      <t>ジュン</t>
    </rPh>
    <rPh sb="4" eb="6">
      <t>メンキョ</t>
    </rPh>
    <phoneticPr fontId="43"/>
  </si>
  <si>
    <t>正看護師免許の有無</t>
    <rPh sb="0" eb="4">
      <t>セイカンゴシ</t>
    </rPh>
    <rPh sb="4" eb="6">
      <t>メンキョ</t>
    </rPh>
    <phoneticPr fontId="43"/>
  </si>
  <si>
    <t>保健師免許の有無</t>
    <rPh sb="0" eb="3">
      <t>ホケンシ</t>
    </rPh>
    <rPh sb="3" eb="5">
      <t>メンキョ</t>
    </rPh>
    <phoneticPr fontId="43"/>
  </si>
  <si>
    <t>助産師免許の有無</t>
    <rPh sb="0" eb="3">
      <t>ジョサンシ</t>
    </rPh>
    <rPh sb="3" eb="5">
      <t>メンキョ</t>
    </rPh>
    <phoneticPr fontId="43"/>
  </si>
  <si>
    <t>障がいの有無</t>
    <rPh sb="4" eb="6">
      <t>ウム</t>
    </rPh>
    <phoneticPr fontId="43"/>
  </si>
  <si>
    <t>障がいの有無のプルダウンで、療育（その他）、その他（特別障害）、その他（一般障害）を選択した場合は、等級や記号を入力してください（全角10文字、半角20文字まで）。</t>
    <rPh sb="0" eb="1">
      <t>ショウ</t>
    </rPh>
    <rPh sb="4" eb="6">
      <t>ウム</t>
    </rPh>
    <rPh sb="14" eb="16">
      <t>リョウイク</t>
    </rPh>
    <rPh sb="19" eb="20">
      <t>タ</t>
    </rPh>
    <rPh sb="24" eb="25">
      <t>タ</t>
    </rPh>
    <rPh sb="26" eb="28">
      <t>トクベツ</t>
    </rPh>
    <rPh sb="28" eb="30">
      <t>ショウガイ</t>
    </rPh>
    <rPh sb="34" eb="35">
      <t>タ</t>
    </rPh>
    <rPh sb="36" eb="38">
      <t>イッパン</t>
    </rPh>
    <rPh sb="38" eb="40">
      <t>ショウガイ</t>
    </rPh>
    <phoneticPr fontId="43"/>
  </si>
  <si>
    <t>障がいの内容</t>
    <rPh sb="4" eb="6">
      <t>ナイヨウ</t>
    </rPh>
    <phoneticPr fontId="43"/>
  </si>
  <si>
    <t>学部名を全角で記入してください。該当なしのときは未記入でかまいせん。</t>
    <rPh sb="0" eb="2">
      <t>ガクブ</t>
    </rPh>
    <rPh sb="2" eb="3">
      <t>メイ</t>
    </rPh>
    <rPh sb="4" eb="6">
      <t>ゼンカク</t>
    </rPh>
    <rPh sb="7" eb="9">
      <t>キニュウ</t>
    </rPh>
    <rPh sb="16" eb="18">
      <t>ガイトウ</t>
    </rPh>
    <rPh sb="24" eb="25">
      <t>ミ</t>
    </rPh>
    <rPh sb="25" eb="27">
      <t>キニュウ</t>
    </rPh>
    <phoneticPr fontId="43"/>
  </si>
  <si>
    <t>学科名を全角で記入してください。該当なしのときは未記入でかまいせん。</t>
    <rPh sb="0" eb="2">
      <t>ガッカ</t>
    </rPh>
    <rPh sb="2" eb="3">
      <t>メイ</t>
    </rPh>
    <rPh sb="4" eb="6">
      <t>ゼンカク</t>
    </rPh>
    <rPh sb="7" eb="9">
      <t>キニュウ</t>
    </rPh>
    <phoneticPr fontId="43"/>
  </si>
  <si>
    <t>専攻名を全角で記入してください。該当なしのときは未記入でかまいせん。</t>
    <rPh sb="0" eb="2">
      <t>センコウ</t>
    </rPh>
    <rPh sb="2" eb="3">
      <t>メイ</t>
    </rPh>
    <rPh sb="4" eb="6">
      <t>ゼンカク</t>
    </rPh>
    <rPh sb="7" eb="9">
      <t>キニュウ</t>
    </rPh>
    <phoneticPr fontId="43"/>
  </si>
  <si>
    <t>入力されている年月日を変更しないでください。</t>
    <rPh sb="0" eb="2">
      <t>ニュウリョク</t>
    </rPh>
    <rPh sb="7" eb="10">
      <t>ネンガッピ</t>
    </rPh>
    <rPh sb="11" eb="13">
      <t>ヘンコウ</t>
    </rPh>
    <phoneticPr fontId="43"/>
  </si>
  <si>
    <t>固定</t>
    <phoneticPr fontId="43"/>
  </si>
  <si>
    <t>プルダウンから選択</t>
    <rPh sb="7" eb="9">
      <t>センタク</t>
    </rPh>
    <phoneticPr fontId="43"/>
  </si>
  <si>
    <t>旧職員番号の有無を検索し、旧職員番号があれば半角数字で入力</t>
    <rPh sb="0" eb="1">
      <t>キュウ</t>
    </rPh>
    <rPh sb="1" eb="3">
      <t>ショクイン</t>
    </rPh>
    <rPh sb="3" eb="5">
      <t>バンゴウ</t>
    </rPh>
    <rPh sb="6" eb="8">
      <t>ウム</t>
    </rPh>
    <rPh sb="9" eb="11">
      <t>ケンサク</t>
    </rPh>
    <rPh sb="13" eb="14">
      <t>キュウ</t>
    </rPh>
    <rPh sb="14" eb="16">
      <t>ショクイン</t>
    </rPh>
    <rPh sb="16" eb="18">
      <t>バンゴウ</t>
    </rPh>
    <rPh sb="22" eb="24">
      <t>ハンカク</t>
    </rPh>
    <rPh sb="24" eb="26">
      <t>スウジ</t>
    </rPh>
    <rPh sb="27" eb="29">
      <t>ニュウリョク</t>
    </rPh>
    <phoneticPr fontId="43"/>
  </si>
  <si>
    <t>固定</t>
    <rPh sb="0" eb="2">
      <t>コテイ</t>
    </rPh>
    <phoneticPr fontId="43"/>
  </si>
  <si>
    <t>712</t>
  </si>
  <si>
    <t>受験番号</t>
    <rPh sb="0" eb="2">
      <t>ジュケン</t>
    </rPh>
    <rPh sb="2" eb="4">
      <t>バンゴウ</t>
    </rPh>
    <phoneticPr fontId="43"/>
  </si>
  <si>
    <t>★</t>
    <phoneticPr fontId="43"/>
  </si>
  <si>
    <t>在職証明書</t>
    <rPh sb="0" eb="2">
      <t>ザイショク</t>
    </rPh>
    <rPh sb="2" eb="4">
      <t>ショウメイ</t>
    </rPh>
    <rPh sb="4" eb="5">
      <t>ショ</t>
    </rPh>
    <phoneticPr fontId="43"/>
  </si>
  <si>
    <t>最終学歴（ＣＤ）初任給決定用</t>
    <rPh sb="8" eb="11">
      <t>ショニンキュウ</t>
    </rPh>
    <rPh sb="11" eb="13">
      <t>ケッテイ</t>
    </rPh>
    <rPh sb="13" eb="14">
      <t>ヨウ</t>
    </rPh>
    <phoneticPr fontId="43"/>
  </si>
  <si>
    <t>最終学歴（ＣＤ）仮登録用</t>
    <rPh sb="8" eb="9">
      <t>カリ</t>
    </rPh>
    <rPh sb="9" eb="11">
      <t>トウロク</t>
    </rPh>
    <rPh sb="11" eb="12">
      <t>ヨウ</t>
    </rPh>
    <phoneticPr fontId="43"/>
  </si>
  <si>
    <t>入力欄の説明</t>
    <rPh sb="0" eb="2">
      <t>ニュウリョク</t>
    </rPh>
    <rPh sb="2" eb="3">
      <t>ラン</t>
    </rPh>
    <rPh sb="4" eb="6">
      <t>セツメイ</t>
    </rPh>
    <phoneticPr fontId="43"/>
  </si>
  <si>
    <r>
      <rPr>
        <b/>
        <sz val="10"/>
        <color indexed="8"/>
        <rFont val="ＭＳ Ｐゴシック"/>
        <family val="3"/>
        <charset val="128"/>
      </rPr>
      <t>半角</t>
    </r>
    <r>
      <rPr>
        <sz val="10"/>
        <color theme="1"/>
        <rFont val="ＭＳ Ｐゴシック"/>
        <family val="3"/>
        <charset val="128"/>
        <scheme val="minor"/>
      </rPr>
      <t>カナで入力してください。</t>
    </r>
    <rPh sb="0" eb="2">
      <t>ハンカク</t>
    </rPh>
    <rPh sb="5" eb="7">
      <t>ニュウリョク</t>
    </rPh>
    <phoneticPr fontId="43"/>
  </si>
  <si>
    <r>
      <rPr>
        <b/>
        <sz val="10"/>
        <color indexed="8"/>
        <rFont val="ＭＳ Ｐゴシック"/>
        <family val="3"/>
        <charset val="128"/>
      </rPr>
      <t>半角</t>
    </r>
    <r>
      <rPr>
        <sz val="10"/>
        <color theme="1"/>
        <rFont val="ＭＳ Ｐゴシック"/>
        <family val="3"/>
        <charset val="128"/>
        <scheme val="minor"/>
      </rPr>
      <t>で入力してください。</t>
    </r>
    <rPh sb="0" eb="2">
      <t>ハンカク</t>
    </rPh>
    <rPh sb="3" eb="5">
      <t>ニュウリョク</t>
    </rPh>
    <phoneticPr fontId="43"/>
  </si>
  <si>
    <r>
      <rPr>
        <b/>
        <sz val="10"/>
        <color indexed="8"/>
        <rFont val="ＭＳ Ｐゴシック"/>
        <family val="3"/>
        <charset val="128"/>
      </rPr>
      <t>半角</t>
    </r>
    <r>
      <rPr>
        <sz val="10"/>
        <color theme="1"/>
        <rFont val="ＭＳ Ｐゴシック"/>
        <family val="3"/>
        <charset val="128"/>
        <scheme val="minor"/>
      </rPr>
      <t>で入力し、姓と名の間に</t>
    </r>
    <r>
      <rPr>
        <b/>
        <sz val="10"/>
        <color indexed="8"/>
        <rFont val="ＭＳ Ｐゴシック"/>
        <family val="3"/>
        <charset val="128"/>
      </rPr>
      <t>半角</t>
    </r>
    <r>
      <rPr>
        <sz val="10"/>
        <color theme="1"/>
        <rFont val="ＭＳ Ｐゴシック"/>
        <family val="3"/>
        <charset val="128"/>
        <scheme val="minor"/>
      </rPr>
      <t>のスペースを入力してください。</t>
    </r>
    <rPh sb="0" eb="2">
      <t>ハンカク</t>
    </rPh>
    <rPh sb="3" eb="5">
      <t>ニュウリョク</t>
    </rPh>
    <rPh sb="21" eb="23">
      <t>ニュウリョク</t>
    </rPh>
    <phoneticPr fontId="43"/>
  </si>
  <si>
    <r>
      <rPr>
        <b/>
        <sz val="10"/>
        <color indexed="8"/>
        <rFont val="ＭＳ Ｐゴシック"/>
        <family val="3"/>
        <charset val="128"/>
      </rPr>
      <t>半角</t>
    </r>
    <r>
      <rPr>
        <sz val="10"/>
        <color theme="1"/>
        <rFont val="ＭＳ Ｐゴシック"/>
        <family val="3"/>
        <charset val="128"/>
        <scheme val="minor"/>
      </rPr>
      <t>７桁で入力してください。</t>
    </r>
    <rPh sb="0" eb="2">
      <t>ハンカク</t>
    </rPh>
    <rPh sb="3" eb="4">
      <t>ケタ</t>
    </rPh>
    <rPh sb="5" eb="7">
      <t>ニュウリョク</t>
    </rPh>
    <phoneticPr fontId="43"/>
  </si>
  <si>
    <t>外部表示</t>
    <rPh sb="0" eb="2">
      <t>ガイブ</t>
    </rPh>
    <rPh sb="2" eb="4">
      <t>ヒョウジ</t>
    </rPh>
    <phoneticPr fontId="43"/>
  </si>
  <si>
    <t>外部必須</t>
    <rPh sb="0" eb="2">
      <t>ガイブ</t>
    </rPh>
    <phoneticPr fontId="43"/>
  </si>
  <si>
    <t>外部任意</t>
    <rPh sb="0" eb="2">
      <t>ガイブ</t>
    </rPh>
    <phoneticPr fontId="43"/>
  </si>
  <si>
    <t>外部必須</t>
    <rPh sb="0" eb="2">
      <t>ガイブ</t>
    </rPh>
    <phoneticPr fontId="43"/>
  </si>
  <si>
    <t>入力欄
＜医療職（三）用＞</t>
    <rPh sb="0" eb="2">
      <t>ニュウリョク</t>
    </rPh>
    <rPh sb="2" eb="3">
      <t>ラン</t>
    </rPh>
    <rPh sb="5" eb="7">
      <t>イリョウ</t>
    </rPh>
    <rPh sb="7" eb="8">
      <t>ショク</t>
    </rPh>
    <rPh sb="9" eb="10">
      <t>サン</t>
    </rPh>
    <rPh sb="11" eb="12">
      <t>ヨウ</t>
    </rPh>
    <phoneticPr fontId="43"/>
  </si>
  <si>
    <t>自動車整備、車両整備等の業務</t>
    <rPh sb="0" eb="3">
      <t>ジドウシャ</t>
    </rPh>
    <rPh sb="3" eb="5">
      <t>セイビ</t>
    </rPh>
    <rPh sb="6" eb="8">
      <t>シャリョウ</t>
    </rPh>
    <rPh sb="8" eb="10">
      <t>セイビ</t>
    </rPh>
    <rPh sb="10" eb="11">
      <t>トウ</t>
    </rPh>
    <rPh sb="12" eb="14">
      <t>ギョウム</t>
    </rPh>
    <phoneticPr fontId="45"/>
  </si>
  <si>
    <t>設計、開発等の業務</t>
    <rPh sb="0" eb="2">
      <t>セッケイ</t>
    </rPh>
    <rPh sb="3" eb="5">
      <t>カイハツ</t>
    </rPh>
    <rPh sb="5" eb="6">
      <t>トウ</t>
    </rPh>
    <rPh sb="7" eb="9">
      <t>ギョウム</t>
    </rPh>
    <phoneticPr fontId="45"/>
  </si>
  <si>
    <t>口座（銀行コード番号）</t>
    <rPh sb="8" eb="10">
      <t>バンゴウ</t>
    </rPh>
    <phoneticPr fontId="43"/>
  </si>
  <si>
    <t>口座（支店コード番号）</t>
    <rPh sb="8" eb="10">
      <t>バンゴウ</t>
    </rPh>
    <phoneticPr fontId="43"/>
  </si>
  <si>
    <t>病院</t>
    <phoneticPr fontId="43"/>
  </si>
  <si>
    <t>職種</t>
    <rPh sb="0" eb="2">
      <t>ショクシュ</t>
    </rPh>
    <phoneticPr fontId="43"/>
  </si>
  <si>
    <t>通称名</t>
    <phoneticPr fontId="43"/>
  </si>
  <si>
    <t>職員区分</t>
    <phoneticPr fontId="43"/>
  </si>
  <si>
    <t>職階</t>
    <rPh sb="1" eb="2">
      <t>カイ</t>
    </rPh>
    <phoneticPr fontId="43"/>
  </si>
  <si>
    <t>職名</t>
    <phoneticPr fontId="43"/>
  </si>
  <si>
    <t>区分</t>
    <phoneticPr fontId="43"/>
  </si>
  <si>
    <t>補職</t>
    <phoneticPr fontId="43"/>
  </si>
  <si>
    <t>★経歴は初任給を決定するために必要となる情報です。次に掲げることをよく読んで記入誤り等のないようにしてください。</t>
    <rPh sb="1" eb="3">
      <t>ケイレキ</t>
    </rPh>
    <rPh sb="4" eb="7">
      <t>ショニンキュウ</t>
    </rPh>
    <rPh sb="8" eb="10">
      <t>ケッテイ</t>
    </rPh>
    <rPh sb="15" eb="17">
      <t>ヒツヨウ</t>
    </rPh>
    <rPh sb="20" eb="22">
      <t>ジョウホウ</t>
    </rPh>
    <rPh sb="25" eb="26">
      <t>ツギ</t>
    </rPh>
    <rPh sb="27" eb="28">
      <t>カカ</t>
    </rPh>
    <rPh sb="35" eb="36">
      <t>ヨ</t>
    </rPh>
    <rPh sb="38" eb="40">
      <t>キニュウ</t>
    </rPh>
    <rPh sb="40" eb="41">
      <t>アヤマ</t>
    </rPh>
    <rPh sb="42" eb="43">
      <t>トウ</t>
    </rPh>
    <phoneticPr fontId="43"/>
  </si>
  <si>
    <t>　④職区分、職務内容、在職証明書はプルダウンの中から選択してください。</t>
    <rPh sb="2" eb="3">
      <t>ショク</t>
    </rPh>
    <rPh sb="3" eb="5">
      <t>クブン</t>
    </rPh>
    <rPh sb="6" eb="8">
      <t>ショクム</t>
    </rPh>
    <rPh sb="8" eb="10">
      <t>ナイヨウ</t>
    </rPh>
    <rPh sb="11" eb="13">
      <t>ザイショク</t>
    </rPh>
    <rPh sb="13" eb="15">
      <t>ショウメイ</t>
    </rPh>
    <rPh sb="15" eb="16">
      <t>ショ</t>
    </rPh>
    <rPh sb="23" eb="24">
      <t>ナカ</t>
    </rPh>
    <rPh sb="26" eb="28">
      <t>センタク</t>
    </rPh>
    <phoneticPr fontId="43"/>
  </si>
  <si>
    <t>（報告時削除）</t>
    <rPh sb="1" eb="3">
      <t>ホウコク</t>
    </rPh>
    <rPh sb="3" eb="4">
      <t>トキ</t>
    </rPh>
    <rPh sb="4" eb="6">
      <t>サクジョ</t>
    </rPh>
    <phoneticPr fontId="4"/>
  </si>
  <si>
    <t>配偶者（法律婚）</t>
  </si>
  <si>
    <t>続柄（ＣＤ）</t>
    <rPh sb="0" eb="2">
      <t>ゾクガラ</t>
    </rPh>
    <phoneticPr fontId="43"/>
  </si>
  <si>
    <t>続柄（名称）</t>
    <rPh sb="0" eb="2">
      <t>ゾクガラ</t>
    </rPh>
    <phoneticPr fontId="43"/>
  </si>
  <si>
    <t>続柄コード</t>
    <rPh sb="0" eb="2">
      <t>ゾクガラ</t>
    </rPh>
    <phoneticPr fontId="43"/>
  </si>
  <si>
    <t>本人</t>
  </si>
  <si>
    <t>00</t>
  </si>
  <si>
    <t>01</t>
  </si>
  <si>
    <t>配偶者（事実婚）</t>
  </si>
  <si>
    <t>02</t>
  </si>
  <si>
    <t>長男</t>
  </si>
  <si>
    <t>長女</t>
  </si>
  <si>
    <t>11</t>
  </si>
  <si>
    <t>次男</t>
  </si>
  <si>
    <t>12</t>
  </si>
  <si>
    <t>次女</t>
  </si>
  <si>
    <t>13</t>
  </si>
  <si>
    <t>三男</t>
  </si>
  <si>
    <t>14</t>
  </si>
  <si>
    <t>三女</t>
  </si>
  <si>
    <t>15</t>
  </si>
  <si>
    <t>四男</t>
  </si>
  <si>
    <t>16</t>
  </si>
  <si>
    <t>四女</t>
  </si>
  <si>
    <t>17</t>
  </si>
  <si>
    <t>五男</t>
  </si>
  <si>
    <t>18</t>
  </si>
  <si>
    <t>五女</t>
  </si>
  <si>
    <t>19</t>
  </si>
  <si>
    <t>六男</t>
  </si>
  <si>
    <t>六女</t>
  </si>
  <si>
    <t>21</t>
  </si>
  <si>
    <t>七男</t>
  </si>
  <si>
    <t>22</t>
  </si>
  <si>
    <t>七女</t>
  </si>
  <si>
    <t>23</t>
  </si>
  <si>
    <t>八男</t>
  </si>
  <si>
    <t>24</t>
  </si>
  <si>
    <t>八女</t>
  </si>
  <si>
    <t>25</t>
  </si>
  <si>
    <t>九男</t>
  </si>
  <si>
    <t>26</t>
  </si>
  <si>
    <t>九女</t>
  </si>
  <si>
    <t>27</t>
  </si>
  <si>
    <t>養子</t>
  </si>
  <si>
    <t>28</t>
  </si>
  <si>
    <t>養女</t>
  </si>
  <si>
    <t>29</t>
  </si>
  <si>
    <t>実父</t>
  </si>
  <si>
    <t>30</t>
  </si>
  <si>
    <t>実母</t>
  </si>
  <si>
    <t>31</t>
  </si>
  <si>
    <t>養父</t>
  </si>
  <si>
    <t>養母</t>
  </si>
  <si>
    <t>33</t>
  </si>
  <si>
    <t>義父</t>
  </si>
  <si>
    <t>34</t>
  </si>
  <si>
    <t>義母</t>
  </si>
  <si>
    <t>35</t>
  </si>
  <si>
    <t>兄</t>
  </si>
  <si>
    <t>姉</t>
  </si>
  <si>
    <t>41</t>
  </si>
  <si>
    <t>弟</t>
  </si>
  <si>
    <t>42</t>
  </si>
  <si>
    <t>妹</t>
  </si>
  <si>
    <t>43</t>
  </si>
  <si>
    <t>義兄</t>
  </si>
  <si>
    <t>44</t>
  </si>
  <si>
    <t>義姉</t>
  </si>
  <si>
    <t>45</t>
  </si>
  <si>
    <t>義弟</t>
  </si>
  <si>
    <t>46</t>
  </si>
  <si>
    <t>義妹</t>
  </si>
  <si>
    <t>47</t>
  </si>
  <si>
    <t>祖父</t>
  </si>
  <si>
    <t>50</t>
  </si>
  <si>
    <t>祖母</t>
  </si>
  <si>
    <t>51</t>
  </si>
  <si>
    <t>養祖父</t>
  </si>
  <si>
    <t>52</t>
  </si>
  <si>
    <t>養祖母</t>
  </si>
  <si>
    <t>53</t>
  </si>
  <si>
    <t>義祖父</t>
  </si>
  <si>
    <t>54</t>
  </si>
  <si>
    <t>義祖母</t>
  </si>
  <si>
    <t>55</t>
  </si>
  <si>
    <t>孫男</t>
  </si>
  <si>
    <t>60</t>
  </si>
  <si>
    <t>孫女</t>
  </si>
  <si>
    <t>61</t>
  </si>
  <si>
    <t>叔父</t>
  </si>
  <si>
    <t>70</t>
  </si>
  <si>
    <t>叔母</t>
  </si>
  <si>
    <t>71</t>
  </si>
  <si>
    <t>義叔父</t>
  </si>
  <si>
    <t>72</t>
  </si>
  <si>
    <t>義叔母</t>
  </si>
  <si>
    <t>73</t>
  </si>
  <si>
    <t>甥</t>
  </si>
  <si>
    <t>74</t>
  </si>
  <si>
    <t>姪</t>
  </si>
  <si>
    <t>75</t>
  </si>
  <si>
    <t>その他</t>
  </si>
  <si>
    <t>99</t>
  </si>
  <si>
    <t>00</t>
    <phoneticPr fontId="43"/>
  </si>
  <si>
    <t>1</t>
    <phoneticPr fontId="43"/>
  </si>
  <si>
    <t>1</t>
    <phoneticPr fontId="43"/>
  </si>
  <si>
    <t>0</t>
    <phoneticPr fontId="43"/>
  </si>
  <si>
    <t>0</t>
    <phoneticPr fontId="43"/>
  </si>
  <si>
    <t>正看護師免許の有無</t>
    <rPh sb="0" eb="1">
      <t>セイ</t>
    </rPh>
    <rPh sb="1" eb="4">
      <t>カンゴシ</t>
    </rPh>
    <rPh sb="4" eb="6">
      <t>メンキョ</t>
    </rPh>
    <phoneticPr fontId="43"/>
  </si>
  <si>
    <t>緊急連絡先（続柄）</t>
    <rPh sb="6" eb="8">
      <t>ゾクガラ</t>
    </rPh>
    <phoneticPr fontId="43"/>
  </si>
  <si>
    <r>
      <rPr>
        <b/>
        <sz val="10"/>
        <color indexed="8"/>
        <rFont val="ＭＳ Ｐゴシック"/>
        <family val="3"/>
        <charset val="128"/>
      </rPr>
      <t>半角</t>
    </r>
    <r>
      <rPr>
        <sz val="10"/>
        <color indexed="8"/>
        <rFont val="ＭＳ Ｐゴシック"/>
        <family val="3"/>
        <charset val="128"/>
      </rPr>
      <t>4桁</t>
    </r>
    <r>
      <rPr>
        <sz val="10"/>
        <color theme="1"/>
        <rFont val="ＭＳ Ｐゴシック"/>
        <family val="3"/>
        <charset val="128"/>
        <scheme val="minor"/>
      </rPr>
      <t>で入力してください。</t>
    </r>
    <rPh sb="0" eb="2">
      <t>ハンカク</t>
    </rPh>
    <rPh sb="5" eb="7">
      <t>ニュウリョク</t>
    </rPh>
    <phoneticPr fontId="43"/>
  </si>
  <si>
    <r>
      <rPr>
        <b/>
        <sz val="10"/>
        <color indexed="8"/>
        <rFont val="ＭＳ Ｐゴシック"/>
        <family val="3"/>
        <charset val="128"/>
      </rPr>
      <t>半角</t>
    </r>
    <r>
      <rPr>
        <sz val="10"/>
        <color indexed="8"/>
        <rFont val="ＭＳ Ｐゴシック"/>
        <family val="3"/>
        <charset val="128"/>
      </rPr>
      <t>3桁</t>
    </r>
    <r>
      <rPr>
        <sz val="10"/>
        <color theme="1"/>
        <rFont val="ＭＳ Ｐゴシック"/>
        <family val="3"/>
        <charset val="128"/>
        <scheme val="minor"/>
      </rPr>
      <t>で入力してください。</t>
    </r>
    <rPh sb="0" eb="2">
      <t>ハンカク</t>
    </rPh>
    <rPh sb="3" eb="4">
      <t>ケタ</t>
    </rPh>
    <rPh sb="5" eb="7">
      <t>ニュウリョク</t>
    </rPh>
    <phoneticPr fontId="43"/>
  </si>
  <si>
    <r>
      <t>　⑤時間数は、職区分で「非常勤」を選択した場合のみ１週間当たりの勤務時間数を</t>
    </r>
    <r>
      <rPr>
        <b/>
        <sz val="10"/>
        <color indexed="8"/>
        <rFont val="ＭＳ Ｐゴシック"/>
        <family val="3"/>
        <charset val="128"/>
      </rPr>
      <t>半角</t>
    </r>
    <r>
      <rPr>
        <sz val="10"/>
        <color theme="1"/>
        <rFont val="ＭＳ Ｐゴシック"/>
        <family val="3"/>
        <charset val="128"/>
        <scheme val="minor"/>
      </rPr>
      <t>数字で入力してください。　〔例〕　29時間30分・・「29.5」、31時間・・「31」</t>
    </r>
    <rPh sb="2" eb="5">
      <t>ジカンスウ</t>
    </rPh>
    <rPh sb="7" eb="8">
      <t>ショク</t>
    </rPh>
    <rPh sb="8" eb="10">
      <t>クブン</t>
    </rPh>
    <rPh sb="12" eb="15">
      <t>ヒジョウキン</t>
    </rPh>
    <rPh sb="17" eb="19">
      <t>センタク</t>
    </rPh>
    <rPh sb="21" eb="23">
      <t>バアイ</t>
    </rPh>
    <rPh sb="26" eb="28">
      <t>シュウカン</t>
    </rPh>
    <rPh sb="28" eb="29">
      <t>ア</t>
    </rPh>
    <rPh sb="32" eb="34">
      <t>キンム</t>
    </rPh>
    <rPh sb="34" eb="36">
      <t>ジカン</t>
    </rPh>
    <rPh sb="36" eb="37">
      <t>スウ</t>
    </rPh>
    <rPh sb="38" eb="40">
      <t>ハンカク</t>
    </rPh>
    <rPh sb="40" eb="42">
      <t>スウジ</t>
    </rPh>
    <rPh sb="43" eb="45">
      <t>ニュウリョク</t>
    </rPh>
    <rPh sb="59" eb="61">
      <t>ジカン</t>
    </rPh>
    <rPh sb="63" eb="64">
      <t>ブン</t>
    </rPh>
    <rPh sb="75" eb="77">
      <t>ジカン</t>
    </rPh>
    <phoneticPr fontId="43"/>
  </si>
  <si>
    <r>
      <rPr>
        <b/>
        <sz val="10"/>
        <rFont val="ＭＳ Ｐゴシック"/>
        <family val="3"/>
        <charset val="128"/>
      </rPr>
      <t>半角10桁</t>
    </r>
    <r>
      <rPr>
        <sz val="10"/>
        <rFont val="ＭＳ Ｐゴシック"/>
        <family val="3"/>
        <charset val="128"/>
      </rPr>
      <t>で入力してください。</t>
    </r>
    <rPh sb="0" eb="2">
      <t>ハンカク</t>
    </rPh>
    <rPh sb="6" eb="8">
      <t>ニュウリョク</t>
    </rPh>
    <phoneticPr fontId="43"/>
  </si>
  <si>
    <t>※職種、採用予定年月日は、変更しないでください。</t>
    <rPh sb="1" eb="3">
      <t>ショクシュ</t>
    </rPh>
    <rPh sb="4" eb="6">
      <t>サイヨウ</t>
    </rPh>
    <rPh sb="6" eb="8">
      <t>ヨテイ</t>
    </rPh>
    <rPh sb="8" eb="11">
      <t>ネンガッピ</t>
    </rPh>
    <rPh sb="13" eb="15">
      <t>ヘンコウ</t>
    </rPh>
    <phoneticPr fontId="43"/>
  </si>
  <si>
    <t>※戸籍氏名、生年月日、受験番号は、「基本情報シート」を先に入力すれば、自動で表示されます。</t>
    <rPh sb="1" eb="3">
      <t>コセキ</t>
    </rPh>
    <rPh sb="3" eb="5">
      <t>シメイ</t>
    </rPh>
    <rPh sb="6" eb="8">
      <t>セイネン</t>
    </rPh>
    <rPh sb="8" eb="10">
      <t>ガッピ</t>
    </rPh>
    <rPh sb="11" eb="13">
      <t>ジュケン</t>
    </rPh>
    <rPh sb="13" eb="15">
      <t>バンゴウ</t>
    </rPh>
    <rPh sb="18" eb="20">
      <t>キホン</t>
    </rPh>
    <rPh sb="20" eb="22">
      <t>ジョウホウ</t>
    </rPh>
    <rPh sb="27" eb="28">
      <t>サキ</t>
    </rPh>
    <rPh sb="29" eb="31">
      <t>ニュウリョク</t>
    </rPh>
    <rPh sb="35" eb="37">
      <t>ジドウ</t>
    </rPh>
    <rPh sb="38" eb="40">
      <t>ヒョウジ</t>
    </rPh>
    <phoneticPr fontId="43"/>
  </si>
  <si>
    <t>　①高校卒業後の４月からの経歴を最初の行に記入し、以下全ての経歴を空白の期間がないよう順番に記入してください。</t>
    <rPh sb="2" eb="4">
      <t>コウコウ</t>
    </rPh>
    <rPh sb="4" eb="6">
      <t>ソツギョウ</t>
    </rPh>
    <rPh sb="6" eb="7">
      <t>ゴ</t>
    </rPh>
    <rPh sb="9" eb="10">
      <t>ツキ</t>
    </rPh>
    <rPh sb="13" eb="15">
      <t>ケイレキ</t>
    </rPh>
    <rPh sb="16" eb="18">
      <t>サイショ</t>
    </rPh>
    <rPh sb="19" eb="20">
      <t>ギョウ</t>
    </rPh>
    <rPh sb="21" eb="23">
      <t>キニュウ</t>
    </rPh>
    <rPh sb="25" eb="27">
      <t>イカ</t>
    </rPh>
    <rPh sb="27" eb="28">
      <t>スベ</t>
    </rPh>
    <rPh sb="30" eb="32">
      <t>ケイレキ</t>
    </rPh>
    <rPh sb="33" eb="35">
      <t>クウハク</t>
    </rPh>
    <rPh sb="36" eb="38">
      <t>キカン</t>
    </rPh>
    <rPh sb="43" eb="45">
      <t>ジュンバン</t>
    </rPh>
    <rPh sb="46" eb="48">
      <t>キニュウ</t>
    </rPh>
    <phoneticPr fontId="43"/>
  </si>
  <si>
    <t>最終学歴の前の学校で高校卒業後の学校</t>
    <rPh sb="0" eb="2">
      <t>サイシュウ</t>
    </rPh>
    <rPh sb="2" eb="4">
      <t>ガクレキ</t>
    </rPh>
    <rPh sb="5" eb="6">
      <t>マエ</t>
    </rPh>
    <rPh sb="7" eb="9">
      <t>ガッコウ</t>
    </rPh>
    <rPh sb="10" eb="12">
      <t>コウコウ</t>
    </rPh>
    <rPh sb="12" eb="15">
      <t>ソツギョウゴ</t>
    </rPh>
    <rPh sb="16" eb="18">
      <t>ガッコウ</t>
    </rPh>
    <phoneticPr fontId="44"/>
  </si>
  <si>
    <t>初任給基準が大学卒の場合で高校卒からの歴を経歴書に記入するときに使用</t>
    <rPh sb="0" eb="3">
      <t>ショニンキュウ</t>
    </rPh>
    <rPh sb="3" eb="5">
      <t>キジュン</t>
    </rPh>
    <rPh sb="6" eb="9">
      <t>ダイガクソツ</t>
    </rPh>
    <rPh sb="10" eb="12">
      <t>バアイ</t>
    </rPh>
    <rPh sb="13" eb="15">
      <t>コウコウ</t>
    </rPh>
    <rPh sb="15" eb="16">
      <t>ソツ</t>
    </rPh>
    <rPh sb="19" eb="20">
      <t>レキ</t>
    </rPh>
    <rPh sb="21" eb="24">
      <t>ケイレキショ</t>
    </rPh>
    <rPh sb="25" eb="27">
      <t>キニュウ</t>
    </rPh>
    <rPh sb="32" eb="34">
      <t>シヨウ</t>
    </rPh>
    <phoneticPr fontId="44"/>
  </si>
  <si>
    <t>学生（関連資格後）等</t>
    <rPh sb="0" eb="2">
      <t>ガクセイ</t>
    </rPh>
    <rPh sb="3" eb="5">
      <t>カンレン</t>
    </rPh>
    <rPh sb="5" eb="7">
      <t>シカク</t>
    </rPh>
    <rPh sb="7" eb="8">
      <t>ゴ</t>
    </rPh>
    <rPh sb="9" eb="10">
      <t>トウ</t>
    </rPh>
    <phoneticPr fontId="44"/>
  </si>
  <si>
    <t>最終学歴の学校</t>
    <rPh sb="0" eb="2">
      <t>サイシュウ</t>
    </rPh>
    <rPh sb="2" eb="4">
      <t>ガクレキ</t>
    </rPh>
    <rPh sb="5" eb="7">
      <t>ガッコウ</t>
    </rPh>
    <phoneticPr fontId="44"/>
  </si>
  <si>
    <t>初任給基準が大学卒の場合で当該大学の歴を経歴書に記入するときに使用</t>
    <rPh sb="0" eb="3">
      <t>ショニンキュウ</t>
    </rPh>
    <rPh sb="3" eb="5">
      <t>キジュン</t>
    </rPh>
    <rPh sb="6" eb="9">
      <t>ダイガクソツ</t>
    </rPh>
    <rPh sb="10" eb="12">
      <t>バアイ</t>
    </rPh>
    <rPh sb="13" eb="15">
      <t>トウガイ</t>
    </rPh>
    <rPh sb="15" eb="17">
      <t>ダイガク</t>
    </rPh>
    <rPh sb="18" eb="19">
      <t>レキ</t>
    </rPh>
    <rPh sb="20" eb="23">
      <t>ケイレキショ</t>
    </rPh>
    <rPh sb="24" eb="26">
      <t>キニュウ</t>
    </rPh>
    <rPh sb="31" eb="33">
      <t>シヨウ</t>
    </rPh>
    <phoneticPr fontId="44"/>
  </si>
  <si>
    <t>事務、経理、労務等の業務</t>
    <rPh sb="0" eb="2">
      <t>ジム</t>
    </rPh>
    <rPh sb="3" eb="5">
      <t>ケイリ</t>
    </rPh>
    <rPh sb="6" eb="8">
      <t>ロウム</t>
    </rPh>
    <rPh sb="8" eb="9">
      <t>トウ</t>
    </rPh>
    <rPh sb="10" eb="12">
      <t>ギョウム</t>
    </rPh>
    <phoneticPr fontId="44"/>
  </si>
  <si>
    <t>非関連業務</t>
    <rPh sb="0" eb="1">
      <t>ヒ</t>
    </rPh>
    <rPh sb="1" eb="3">
      <t>カンレン</t>
    </rPh>
    <rPh sb="3" eb="5">
      <t>ギョウム</t>
    </rPh>
    <phoneticPr fontId="44"/>
  </si>
  <si>
    <t>営業、販売、受付、製造、接客、飲食業等の業務</t>
    <rPh sb="0" eb="2">
      <t>エイギョウ</t>
    </rPh>
    <rPh sb="3" eb="5">
      <t>ハンバイ</t>
    </rPh>
    <rPh sb="6" eb="8">
      <t>ウケツケ</t>
    </rPh>
    <rPh sb="9" eb="11">
      <t>セイゾウ</t>
    </rPh>
    <rPh sb="12" eb="14">
      <t>セッキャク</t>
    </rPh>
    <rPh sb="15" eb="18">
      <t>インショクギョウ</t>
    </rPh>
    <rPh sb="18" eb="19">
      <t>トウ</t>
    </rPh>
    <rPh sb="20" eb="22">
      <t>ギョウム</t>
    </rPh>
    <phoneticPr fontId="44"/>
  </si>
  <si>
    <t>雇用保険番号</t>
    <rPh sb="0" eb="2">
      <t>コヨウ</t>
    </rPh>
    <rPh sb="2" eb="4">
      <t>ホケン</t>
    </rPh>
    <rPh sb="4" eb="6">
      <t>バンゴウ</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</si>
  <si>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半角10文字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</si>
  <si>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半角20文字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</si>
  <si>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半角60文字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</si>
  <si>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r>
      <t>採用予定年月日に居住する住所を</t>
    </r>
    <r>
      <rPr>
        <b/>
        <sz val="10"/>
        <color indexed="8"/>
        <rFont val="ＭＳ Ｐゴシック"/>
        <family val="3"/>
        <charset val="128"/>
      </rPr>
      <t>半角</t>
    </r>
    <r>
      <rPr>
        <sz val="10"/>
        <color theme="1"/>
        <rFont val="ＭＳ Ｐゴシック"/>
        <family val="3"/>
        <charset val="128"/>
        <scheme val="minor"/>
      </rPr>
      <t>で入力してください。（</t>
    </r>
    <r>
      <rPr>
        <b/>
        <sz val="10"/>
        <color indexed="8"/>
        <rFont val="ＭＳ Ｐゴシック"/>
        <family val="3"/>
        <charset val="128"/>
      </rPr>
      <t>半角30文字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ハンカク</t>
    </rPh>
    <rPh sb="18" eb="20">
      <t>ニュウリョク</t>
    </rPh>
    <rPh sb="28" eb="29">
      <t>ハン</t>
    </rPh>
    <phoneticPr fontId="43"/>
  </si>
  <si>
    <t>診療情報管理士</t>
    <rPh sb="0" eb="2">
      <t>シンリョウ</t>
    </rPh>
    <rPh sb="2" eb="4">
      <t>ジョウホウ</t>
    </rPh>
    <rPh sb="4" eb="6">
      <t>カンリ</t>
    </rPh>
    <rPh sb="6" eb="7">
      <t>シ</t>
    </rPh>
    <phoneticPr fontId="43"/>
  </si>
  <si>
    <t>診療情報管理士</t>
    <rPh sb="0" eb="2">
      <t>シンリョウ</t>
    </rPh>
    <rPh sb="2" eb="4">
      <t>ジョウホウ</t>
    </rPh>
    <rPh sb="4" eb="7">
      <t>カンリシ</t>
    </rPh>
    <phoneticPr fontId="43"/>
  </si>
  <si>
    <t>技術職員</t>
    <rPh sb="0" eb="2">
      <t>ギジュツ</t>
    </rPh>
    <rPh sb="2" eb="4">
      <t>ショクイン</t>
    </rPh>
    <phoneticPr fontId="43"/>
  </si>
  <si>
    <t>事務職員</t>
    <rPh sb="0" eb="2">
      <t>ジム</t>
    </rPh>
    <rPh sb="2" eb="4">
      <t>ショクイン</t>
    </rPh>
    <phoneticPr fontId="43"/>
  </si>
  <si>
    <t>主務</t>
    <rPh sb="0" eb="2">
      <t>シュム</t>
    </rPh>
    <phoneticPr fontId="43"/>
  </si>
  <si>
    <t>主査</t>
    <rPh sb="0" eb="2">
      <t>シュサ</t>
    </rPh>
    <phoneticPr fontId="43"/>
  </si>
  <si>
    <t>799</t>
    <phoneticPr fontId="43"/>
  </si>
  <si>
    <t>052</t>
    <phoneticPr fontId="43"/>
  </si>
  <si>
    <t>04</t>
    <phoneticPr fontId="43"/>
  </si>
  <si>
    <r>
      <rPr>
        <b/>
        <sz val="10"/>
        <rFont val="ＭＳ Ｐゴシック"/>
        <family val="3"/>
        <charset val="128"/>
      </rPr>
      <t>半角11桁</t>
    </r>
    <r>
      <rPr>
        <sz val="10"/>
        <rFont val="ＭＳ Ｐゴシック"/>
        <family val="3"/>
        <charset val="128"/>
      </rPr>
      <t>でハイフンは抜いて入力してください。</t>
    </r>
    <r>
      <rPr>
        <sz val="10"/>
        <rFont val="ＭＳ Ｐゴシック"/>
        <family val="3"/>
        <charset val="128"/>
      </rPr>
      <t>番号がない人は</t>
    </r>
    <r>
      <rPr>
        <b/>
        <sz val="10"/>
        <rFont val="ＭＳ Ｐゴシック"/>
        <family val="3"/>
        <charset val="128"/>
      </rPr>
      <t>0を11桁</t>
    </r>
    <r>
      <rPr>
        <sz val="10"/>
        <rFont val="ＭＳ Ｐゴシック"/>
        <family val="3"/>
        <charset val="128"/>
      </rPr>
      <t>入力してください。</t>
    </r>
    <rPh sb="0" eb="2">
      <t>ハンカク</t>
    </rPh>
    <rPh sb="14" eb="16">
      <t>ニュウリョク</t>
    </rPh>
    <rPh sb="23" eb="25">
      <t>バンゴウ</t>
    </rPh>
    <rPh sb="28" eb="29">
      <t>ヒト</t>
    </rPh>
    <rPh sb="34" eb="35">
      <t>ケタ</t>
    </rPh>
    <rPh sb="35" eb="37">
      <t>ニュウリョク</t>
    </rPh>
    <phoneticPr fontId="43"/>
  </si>
  <si>
    <t>英字氏名</t>
    <phoneticPr fontId="74"/>
  </si>
  <si>
    <t>AlphabetName</t>
    <phoneticPr fontId="74"/>
  </si>
  <si>
    <t>外国籍の場合は注意</t>
    <phoneticPr fontId="74"/>
  </si>
  <si>
    <t>Karitoroku
Ichiro</t>
    <phoneticPr fontId="74"/>
  </si>
  <si>
    <t>医療専門資格手当フラグ</t>
    <phoneticPr fontId="74"/>
  </si>
  <si>
    <t>チェックオン：01
対象外：00</t>
    <rPh sb="10" eb="13">
      <t>タイショウガイ</t>
    </rPh>
    <phoneticPr fontId="74"/>
  </si>
  <si>
    <t>短時間勤務者フラグ</t>
    <phoneticPr fontId="74"/>
  </si>
  <si>
    <t>MedicalQualificationAllow</t>
    <phoneticPr fontId="74"/>
  </si>
  <si>
    <t>ShortFtFlg</t>
    <phoneticPr fontId="74"/>
  </si>
  <si>
    <t>チェックオン：1
対象外：0</t>
    <phoneticPr fontId="74"/>
  </si>
  <si>
    <t>00</t>
    <phoneticPr fontId="74"/>
  </si>
  <si>
    <t>0</t>
    <phoneticPr fontId="74"/>
  </si>
  <si>
    <t>00</t>
    <phoneticPr fontId="43"/>
  </si>
  <si>
    <t>英字氏名</t>
    <phoneticPr fontId="43" type="halfwidthKatakana"/>
  </si>
  <si>
    <t>職員本人と同一の戸籍名（口座名）のアルファベット氏名（半角大文字）を入力してください。住民票に記載されている通称名を使用する場合に限り、通称名のアルファベット氏名（半角大文字）を記入してください。</t>
    <rPh sb="68" eb="70">
      <t>ﾂｳｼｮｳ</t>
    </rPh>
    <rPh sb="70" eb="71">
      <t>ﾒｲ</t>
    </rPh>
    <phoneticPr fontId="43" type="halfwidthKatakana"/>
  </si>
  <si>
    <t>英字氏名</t>
    <phoneticPr fontId="43"/>
  </si>
  <si>
    <t>データマネージャー</t>
  </si>
  <si>
    <t>遺伝カウンセラー</t>
  </si>
  <si>
    <t>大阪急性期・総合医療センター</t>
    <rPh sb="0" eb="2">
      <t>オオサカ</t>
    </rPh>
    <rPh sb="2" eb="5">
      <t>キュウセイキ</t>
    </rPh>
    <rPh sb="6" eb="8">
      <t>ソウゴウ</t>
    </rPh>
    <rPh sb="8" eb="10">
      <t>イリョウ</t>
    </rPh>
    <phoneticPr fontId="43"/>
  </si>
  <si>
    <t>大阪はびきの医療センター</t>
    <rPh sb="0" eb="2">
      <t>オオサカ</t>
    </rPh>
    <rPh sb="6" eb="8">
      <t>イリョウ</t>
    </rPh>
    <phoneticPr fontId="43"/>
  </si>
  <si>
    <t>大阪精神医療センター</t>
    <rPh sb="0" eb="2">
      <t>オオサカ</t>
    </rPh>
    <rPh sb="2" eb="4">
      <t>セイシン</t>
    </rPh>
    <rPh sb="4" eb="6">
      <t>イリョウ</t>
    </rPh>
    <phoneticPr fontId="43"/>
  </si>
  <si>
    <t>大阪国際がんセンター</t>
    <rPh sb="0" eb="2">
      <t>オオサカ</t>
    </rPh>
    <rPh sb="2" eb="4">
      <t>コクサイ</t>
    </rPh>
    <phoneticPr fontId="43"/>
  </si>
  <si>
    <t>大阪母子医療センター</t>
    <rPh sb="0" eb="2">
      <t>オオサカ</t>
    </rPh>
    <rPh sb="2" eb="4">
      <t>ボシ</t>
    </rPh>
    <rPh sb="4" eb="6">
      <t>イリョウ</t>
    </rPh>
    <phoneticPr fontId="43"/>
  </si>
  <si>
    <r>
      <rPr>
        <b/>
        <sz val="10"/>
        <color indexed="8"/>
        <rFont val="ＭＳ Ｐゴシック"/>
        <family val="3"/>
        <charset val="128"/>
      </rPr>
      <t>半角</t>
    </r>
    <r>
      <rPr>
        <sz val="10"/>
        <color theme="1"/>
        <rFont val="ＭＳ Ｐゴシック"/>
        <family val="3"/>
        <charset val="128"/>
        <scheme val="minor"/>
      </rPr>
      <t>で入力してください。取得見込の方は、入力しないでください。</t>
    </r>
    <rPh sb="0" eb="2">
      <t>ハンカク</t>
    </rPh>
    <rPh sb="3" eb="5">
      <t>ニュウリョク</t>
    </rPh>
    <rPh sb="12" eb="14">
      <t>シュトク</t>
    </rPh>
    <rPh sb="14" eb="16">
      <t>ミコミ</t>
    </rPh>
    <rPh sb="17" eb="18">
      <t>カタ</t>
    </rPh>
    <rPh sb="20" eb="22">
      <t>ニュウリョク</t>
    </rPh>
    <phoneticPr fontId="43"/>
  </si>
  <si>
    <t>保健師免許取得見込</t>
    <rPh sb="0" eb="3">
      <t>ホケンシ</t>
    </rPh>
    <rPh sb="3" eb="5">
      <t>メンキョ</t>
    </rPh>
    <rPh sb="5" eb="7">
      <t>シュトク</t>
    </rPh>
    <rPh sb="7" eb="9">
      <t>ミコミ</t>
    </rPh>
    <phoneticPr fontId="43"/>
  </si>
  <si>
    <t>助産師免許取得見込</t>
    <rPh sb="0" eb="3">
      <t>ジョサンシ</t>
    </rPh>
    <rPh sb="3" eb="5">
      <t>メンキョ</t>
    </rPh>
    <rPh sb="5" eb="7">
      <t>シュトク</t>
    </rPh>
    <rPh sb="7" eb="9">
      <t>ミコミ</t>
    </rPh>
    <phoneticPr fontId="43"/>
  </si>
  <si>
    <r>
      <rPr>
        <b/>
        <sz val="10"/>
        <color indexed="8"/>
        <rFont val="ＭＳ Ｐゴシック"/>
        <family val="3"/>
        <charset val="128"/>
      </rPr>
      <t>半角</t>
    </r>
    <r>
      <rPr>
        <sz val="10"/>
        <color theme="1"/>
        <rFont val="ＭＳ Ｐゴシック"/>
        <family val="3"/>
        <charset val="128"/>
        <scheme val="minor"/>
      </rPr>
      <t>で入力してください。半角ハイフン（-）を必ず使用してください。
〔例〕　000-0000-0000</t>
    </r>
    <rPh sb="0" eb="2">
      <t>ハンカク</t>
    </rPh>
    <rPh sb="3" eb="5">
      <t>ニュウリョク</t>
    </rPh>
    <rPh sb="12" eb="14">
      <t>ハンカク</t>
    </rPh>
    <rPh sb="22" eb="23">
      <t>カナラ</t>
    </rPh>
    <rPh sb="24" eb="26">
      <t>シヨウ</t>
    </rPh>
    <phoneticPr fontId="43"/>
  </si>
  <si>
    <r>
      <t>年月日を７桁の半角数字「コード（3=昭和、4=平成、</t>
    </r>
    <r>
      <rPr>
        <sz val="10"/>
        <color indexed="10"/>
        <rFont val="ＭＳ Ｐゴシック"/>
        <family val="3"/>
        <charset val="128"/>
      </rPr>
      <t>5=</t>
    </r>
    <r>
      <rPr>
        <sz val="10"/>
        <color indexed="10"/>
        <rFont val="ＭＳ Ｐゴシック"/>
        <family val="3"/>
        <charset val="128"/>
      </rPr>
      <t>令和）＋和暦６桁」で入力</t>
    </r>
    <rPh sb="0" eb="3">
      <t>ネンガッピ</t>
    </rPh>
    <rPh sb="1" eb="3">
      <t>ガッピ</t>
    </rPh>
    <rPh sb="5" eb="6">
      <t>ケタ</t>
    </rPh>
    <rPh sb="7" eb="9">
      <t>ハンカク</t>
    </rPh>
    <rPh sb="9" eb="11">
      <t>スウジ</t>
    </rPh>
    <rPh sb="38" eb="40">
      <t>ニュウリョク</t>
    </rPh>
    <phoneticPr fontId="43"/>
  </si>
  <si>
    <t>006</t>
    <phoneticPr fontId="43"/>
  </si>
  <si>
    <t>059</t>
    <phoneticPr fontId="43"/>
  </si>
  <si>
    <t>043</t>
    <phoneticPr fontId="43"/>
  </si>
  <si>
    <t>治験コーディネーター</t>
  </si>
  <si>
    <t>胚培養士</t>
  </si>
  <si>
    <t>05</t>
  </si>
  <si>
    <t>937</t>
  </si>
  <si>
    <t xml:space="preserve">初任給データ決定のため必須
技術職員：04
事務吏員：02
</t>
    <rPh sb="0" eb="3">
      <t>ショニンキュウ</t>
    </rPh>
    <rPh sb="6" eb="8">
      <t>ケッテイ</t>
    </rPh>
    <rPh sb="11" eb="13">
      <t>ヒッス</t>
    </rPh>
    <rPh sb="15" eb="17">
      <t>ギジュツ</t>
    </rPh>
    <rPh sb="17" eb="19">
      <t>ショクイン</t>
    </rPh>
    <rPh sb="23" eb="25">
      <t>ジム</t>
    </rPh>
    <rPh sb="25" eb="27">
      <t>リイン</t>
    </rPh>
    <phoneticPr fontId="45"/>
  </si>
  <si>
    <t>04</t>
    <phoneticPr fontId="45"/>
  </si>
  <si>
    <r>
      <t>　③前歴採用年月日、前歴退職年月日は７桁の</t>
    </r>
    <r>
      <rPr>
        <b/>
        <sz val="10"/>
        <color indexed="8"/>
        <rFont val="ＭＳ Ｐゴシック"/>
        <family val="3"/>
        <charset val="128"/>
      </rPr>
      <t>半角</t>
    </r>
    <r>
      <rPr>
        <sz val="10"/>
        <color theme="1"/>
        <rFont val="ＭＳ Ｐゴシック"/>
        <family val="3"/>
        <charset val="128"/>
        <scheme val="minor"/>
      </rPr>
      <t>数字で入力してください。コード（3=昭和、4=平成、5=令和）＋和暦６桁」です。　〔例〕　平成28年４月18日・・「4280418」</t>
    </r>
    <rPh sb="2" eb="4">
      <t>ゼンレキ</t>
    </rPh>
    <rPh sb="4" eb="6">
      <t>サイヨウ</t>
    </rPh>
    <rPh sb="6" eb="9">
      <t>ネンガッピ</t>
    </rPh>
    <rPh sb="7" eb="9">
      <t>ガッピ</t>
    </rPh>
    <rPh sb="10" eb="12">
      <t>ゼンレキ</t>
    </rPh>
    <rPh sb="12" eb="14">
      <t>タイショク</t>
    </rPh>
    <rPh sb="14" eb="17">
      <t>ネンガッピ</t>
    </rPh>
    <rPh sb="19" eb="20">
      <t>ケタ</t>
    </rPh>
    <rPh sb="21" eb="23">
      <t>ハンカク</t>
    </rPh>
    <rPh sb="23" eb="25">
      <t>スウジ</t>
    </rPh>
    <rPh sb="26" eb="28">
      <t>ニュウリョク</t>
    </rPh>
    <rPh sb="65" eb="66">
      <t>レイ</t>
    </rPh>
    <rPh sb="68" eb="70">
      <t>ヘイセイ</t>
    </rPh>
    <rPh sb="72" eb="73">
      <t>ネン</t>
    </rPh>
    <rPh sb="74" eb="75">
      <t>ガツ</t>
    </rPh>
    <rPh sb="77" eb="78">
      <t>ニチ</t>
    </rPh>
    <phoneticPr fontId="43"/>
  </si>
  <si>
    <r>
      <t>採用予定年月日に居住する住所を全角で入力（未定の場合は未定と入力）してください。（</t>
    </r>
    <r>
      <rPr>
        <b/>
        <sz val="10"/>
        <color indexed="8"/>
        <rFont val="ＭＳ Ｐゴシック"/>
        <family val="3"/>
        <charset val="128"/>
      </rPr>
      <t>全角10文字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rPh sb="41" eb="43">
      <t>ゼンカク</t>
    </rPh>
    <rPh sb="45" eb="47">
      <t>モジ</t>
    </rPh>
    <phoneticPr fontId="43"/>
  </si>
  <si>
    <r>
      <t>採用予定年月日に居住する住所を全角で入力（未定の場合は未定と入力）してください。（</t>
    </r>
    <r>
      <rPr>
        <b/>
        <sz val="10"/>
        <color indexed="8"/>
        <rFont val="ＭＳ Ｐゴシック"/>
        <family val="3"/>
        <charset val="128"/>
      </rPr>
      <t>全角20文字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</si>
  <si>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t>採用予定年月日に居住する住所を全角で入力（未定の場合は未定と入力）してください。（</t>
    </r>
    <r>
      <rPr>
        <b/>
        <sz val="10"/>
        <color indexed="8"/>
        <rFont val="ＭＳ Ｐゴシック"/>
        <family val="3"/>
        <charset val="128"/>
      </rPr>
      <t>全角60文字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</si>
  <si>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t>採用予定年月日に居住する住所を全角で入力（未定の場合は未定と入力）してください。（</t>
    </r>
    <r>
      <rPr>
        <b/>
        <sz val="10"/>
        <color indexed="8"/>
        <rFont val="ＭＳ Ｐゴシック"/>
        <family val="3"/>
        <charset val="128"/>
      </rPr>
      <t>全角30文字</t>
    </r>
    <r>
      <rPr>
        <sz val="10"/>
        <color theme="1"/>
        <rFont val="ＭＳ Ｐゴシック"/>
        <family val="3"/>
        <charset val="128"/>
        <scheme val="minor"/>
      </rPr>
      <t>まで）</t>
    </r>
    <rPh sb="0" eb="2">
      <t>サイヨウ</t>
    </rPh>
    <rPh sb="2" eb="4">
      <t>ヨテイ</t>
    </rPh>
    <rPh sb="4" eb="7">
      <t>ネンガッピ</t>
    </rPh>
    <rPh sb="8" eb="10">
      <t>キョジュウ</t>
    </rPh>
    <rPh sb="12" eb="14">
      <t>ジュウショ</t>
    </rPh>
    <rPh sb="15" eb="17">
      <t>ゼンカク</t>
    </rPh>
    <rPh sb="18" eb="20">
      <t>ニュウリョク</t>
    </rPh>
    <phoneticPr fontId="43"/>
  </si>
  <si>
    <r>
      <rPr>
        <sz val="10"/>
        <color indexed="8"/>
        <rFont val="ＭＳ Ｐゴシック"/>
        <family val="3"/>
        <charset val="128"/>
      </rPr>
      <t>採用予定年月日に居住する住所の郵便番号を</t>
    </r>
    <r>
      <rPr>
        <b/>
        <sz val="10"/>
        <color indexed="8"/>
        <rFont val="ＭＳ Ｐゴシック"/>
        <family val="3"/>
        <charset val="128"/>
      </rPr>
      <t>半角</t>
    </r>
    <r>
      <rPr>
        <sz val="10"/>
        <color theme="1"/>
        <rFont val="ＭＳ Ｐゴシック"/>
        <family val="3"/>
        <charset val="128"/>
        <scheme val="minor"/>
      </rPr>
      <t>７桁で入力してください。未定の場合は空欄としてください。
〔例〕　5588558</t>
    </r>
    <rPh sb="15" eb="19">
      <t>ユウビンバンゴウ</t>
    </rPh>
    <rPh sb="20" eb="22">
      <t>ハンカク</t>
    </rPh>
    <rPh sb="23" eb="24">
      <t>ケタ</t>
    </rPh>
    <rPh sb="25" eb="27">
      <t>ニュウリョク</t>
    </rPh>
    <rPh sb="34" eb="36">
      <t>ミテイ</t>
    </rPh>
    <rPh sb="37" eb="39">
      <t>バアイ</t>
    </rPh>
    <rPh sb="40" eb="42">
      <t>クウラン</t>
    </rPh>
    <phoneticPr fontId="43"/>
  </si>
  <si>
    <t>准看護師免許の取得年月日を７桁の半角数字で入力してください。
入力方法は、「コード（3=昭和、4=平成、5=令和）＋和暦６桁」です。
〔例〕　平成29年４月18日・・「4290418」</t>
    <rPh sb="0" eb="1">
      <t>ジュン</t>
    </rPh>
    <rPh sb="1" eb="4">
      <t>カンゴシ</t>
    </rPh>
    <phoneticPr fontId="43"/>
  </si>
  <si>
    <r>
      <t xml:space="preserve">入力されている職種を変更しないでください。
</t>
    </r>
    <r>
      <rPr>
        <sz val="10"/>
        <rFont val="ＭＳ Ｐゴシック"/>
        <family val="3"/>
        <charset val="128"/>
      </rPr>
      <t>※助産業務に従事する場合も職種は「看護師」となります。</t>
    </r>
    <rPh sb="0" eb="2">
      <t>ニュウリョク</t>
    </rPh>
    <rPh sb="7" eb="9">
      <t>ショクシュ</t>
    </rPh>
    <rPh sb="10" eb="12">
      <t>ヘンコウ</t>
    </rPh>
    <rPh sb="23" eb="25">
      <t>ジョサン</t>
    </rPh>
    <rPh sb="25" eb="27">
      <t>ギョウム</t>
    </rPh>
    <rPh sb="28" eb="30">
      <t>ジュウジ</t>
    </rPh>
    <rPh sb="32" eb="34">
      <t>バアイ</t>
    </rPh>
    <rPh sb="35" eb="37">
      <t>ショクシュ</t>
    </rPh>
    <rPh sb="39" eb="42">
      <t>カンゴシ</t>
    </rPh>
    <phoneticPr fontId="43"/>
  </si>
  <si>
    <t>携帯電話番号</t>
    <phoneticPr fontId="43"/>
  </si>
  <si>
    <t>★全ての経歴を入力後、「経歴シート」と「基本情報シート」を印刷し、在職証明書を添えて提出してください（白黒印刷でかまいません）。</t>
    <rPh sb="1" eb="2">
      <t>スベ</t>
    </rPh>
    <rPh sb="4" eb="6">
      <t>ケイレキ</t>
    </rPh>
    <rPh sb="7" eb="10">
      <t>ニュウリョクゴ</t>
    </rPh>
    <rPh sb="12" eb="14">
      <t>ケイレキ</t>
    </rPh>
    <rPh sb="20" eb="22">
      <t>キホン</t>
    </rPh>
    <rPh sb="22" eb="24">
      <t>ジョウホウ</t>
    </rPh>
    <rPh sb="29" eb="31">
      <t>インサツ</t>
    </rPh>
    <rPh sb="33" eb="35">
      <t>ザイショク</t>
    </rPh>
    <rPh sb="35" eb="38">
      <t>ショウメイショ</t>
    </rPh>
    <rPh sb="39" eb="40">
      <t>ソ</t>
    </rPh>
    <rPh sb="42" eb="44">
      <t>テイシュツ</t>
    </rPh>
    <rPh sb="51" eb="53">
      <t>シロクロ</t>
    </rPh>
    <rPh sb="53" eb="55">
      <t>インサツ</t>
    </rPh>
    <phoneticPr fontId="43"/>
  </si>
  <si>
    <t>★入力後、「経歴シート」と「基本情報シート」を印刷し、その他の書類とともに簡易書留で提出してください（白黒印刷でかまいません）。</t>
    <rPh sb="29" eb="30">
      <t>ﾀ</t>
    </rPh>
    <rPh sb="31" eb="33">
      <t>ｼｮﾙｲ</t>
    </rPh>
    <rPh sb="37" eb="39">
      <t>ｶﾝｲ</t>
    </rPh>
    <rPh sb="39" eb="41">
      <t>ｶｷﾄﾒ</t>
    </rPh>
    <rPh sb="51" eb="53">
      <t>ｼﾛｸﾛ</t>
    </rPh>
    <rPh sb="53" eb="55">
      <t>ｲﾝｻﾂ</t>
    </rPh>
    <phoneticPr fontId="43" type="halfwidthKatakana"/>
  </si>
  <si>
    <r>
      <rPr>
        <sz val="10"/>
        <color rgb="FF000000"/>
        <rFont val="ＭＳ Ｐゴシック"/>
        <family val="3"/>
        <charset val="128"/>
      </rPr>
      <t>ご自身の携帯電話番号を入力してください。</t>
    </r>
    <r>
      <rPr>
        <b/>
        <sz val="10"/>
        <color indexed="8"/>
        <rFont val="ＭＳ Ｐゴシック"/>
        <family val="3"/>
        <charset val="128"/>
      </rPr>
      <t>半角</t>
    </r>
    <r>
      <rPr>
        <sz val="10"/>
        <color theme="1"/>
        <rFont val="ＭＳ Ｐゴシック"/>
        <family val="3"/>
        <charset val="128"/>
        <scheme val="minor"/>
      </rPr>
      <t>で入力してください。半角ハイフン（-）を必ず使用してください。
〔例〕　090-0000-0000</t>
    </r>
    <rPh sb="4" eb="8">
      <t>ケイタイデンワ</t>
    </rPh>
    <rPh sb="8" eb="10">
      <t>バンゴウ</t>
    </rPh>
    <rPh sb="20" eb="22">
      <t>ハンカク</t>
    </rPh>
    <rPh sb="23" eb="25">
      <t>ニュウリョク</t>
    </rPh>
    <phoneticPr fontId="43"/>
  </si>
  <si>
    <t>生年月日を７桁の半角数字で入力してください。
入力方法は、「コード（3=昭和、4=平成）＋和暦６桁」です。
　〔例〕　平成15年8月21日・・「4150821」</t>
    <rPh sb="0" eb="2">
      <t>セイネン</t>
    </rPh>
    <rPh sb="2" eb="4">
      <t>ガッピ</t>
    </rPh>
    <rPh sb="6" eb="7">
      <t>ケタ</t>
    </rPh>
    <rPh sb="8" eb="10">
      <t>ハンカク</t>
    </rPh>
    <rPh sb="10" eb="12">
      <t>スウジ</t>
    </rPh>
    <rPh sb="13" eb="15">
      <t>ニュウリョク</t>
    </rPh>
    <rPh sb="23" eb="25">
      <t>ニュウリョク</t>
    </rPh>
    <rPh sb="25" eb="27">
      <t>ホウホウ</t>
    </rPh>
    <rPh sb="56" eb="57">
      <t>レイ</t>
    </rPh>
    <rPh sb="65" eb="66">
      <t>ツキ</t>
    </rPh>
    <rPh sb="68" eb="69">
      <t>ヒ</t>
    </rPh>
    <phoneticPr fontId="43"/>
  </si>
  <si>
    <t>最終学歴の卒業年月日を７桁の半角数字で入力してください。
入力方法は、「コード（3=昭和、4=平成、5=令和）＋和暦６桁」です。
卒業日がわからない場合は、３月３１日としてください。
〔例〕　平成30年３月31日・・「4300331」 
　　　　令和８年３月31日･･「5080331」</t>
    <rPh sb="0" eb="2">
      <t>サイシュウ</t>
    </rPh>
    <rPh sb="2" eb="4">
      <t>ガクレキ</t>
    </rPh>
    <rPh sb="5" eb="7">
      <t>ソツギョウ</t>
    </rPh>
    <rPh sb="7" eb="10">
      <t>ネンガッピ</t>
    </rPh>
    <rPh sb="65" eb="67">
      <t>ソツギョウ</t>
    </rPh>
    <rPh sb="67" eb="68">
      <t>ヒ</t>
    </rPh>
    <rPh sb="74" eb="76">
      <t>バアイ</t>
    </rPh>
    <rPh sb="79" eb="80">
      <t>ツキ</t>
    </rPh>
    <rPh sb="82" eb="83">
      <t>ヒ</t>
    </rPh>
    <rPh sb="96" eb="98">
      <t>ヘイセイ</t>
    </rPh>
    <rPh sb="100" eb="101">
      <t>ネン</t>
    </rPh>
    <phoneticPr fontId="43"/>
  </si>
  <si>
    <t>正看護師免許の取得年月日を７桁の半角数字で入力してください。
入力方法は、「コード（3=昭和、4=平成、5=令和）＋和暦６桁」です。
〔例〕　平成29年４月18日・・「4290418」
取得見込の方は、「5080401」を入力してください。</t>
    <rPh sb="0" eb="4">
      <t>セイカンゴシ</t>
    </rPh>
    <rPh sb="1" eb="4">
      <t>カンゴシ</t>
    </rPh>
    <rPh sb="93" eb="95">
      <t>シュトク</t>
    </rPh>
    <rPh sb="95" eb="97">
      <t>ミコミ</t>
    </rPh>
    <rPh sb="98" eb="99">
      <t>カタ</t>
    </rPh>
    <rPh sb="111" eb="113">
      <t>ニュウリョク</t>
    </rPh>
    <phoneticPr fontId="43"/>
  </si>
  <si>
    <t>保健師免許の取得年月日を７桁の半角数字で入力してください。
入力方法は、「コード（3=昭和、4=平成、5=令和）＋和暦６桁」です。
〔例〕　平成29年４月18日・・「4290418」
取得見込の方は、「5080401」を入力してください。</t>
    <rPh sb="0" eb="3">
      <t>ホケンシ</t>
    </rPh>
    <rPh sb="3" eb="5">
      <t>メンキョ</t>
    </rPh>
    <phoneticPr fontId="43"/>
  </si>
  <si>
    <t>助産師免許の取得年月日を７桁の半角数字で入力してください。
入力方法は、「コード（3=昭和、4=平成、5=令和）＋和暦６桁」です。
〔例〕　平成29年４月18日・・「4290418」
取得見込の方は、「5080401」を入力してください。</t>
    <rPh sb="3" eb="5">
      <t>メンキョ</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</si>
</sst>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0;&quot;-&quot;"/>
    <numFmt numFmtId="177" formatCode="_(&quot;$&quot;* #,##0_);_(&quot;$&quot;* \(#,##0\);_(&quot;$&quot;* &quot;-&quot;_);_(@_)"/>
    <numFmt numFmtId="178" formatCode="&quot;$&quot;#,##0.00_);[Red]\(&quot;$&quot;#,##0.00\)"/>
    <numFmt numFmtId="179" formatCode="_(* #,##0.0000_);_(* \(#,##0.0000\);_(* &quot;-&quot;??_);_(@_)"/>
    <numFmt numFmtId="180" formatCode="&quot;(&quot;0%&quot;)   &quot;;[Red]\-&quot;(&quot;0%&quot;)   &quot;;&quot;－    &quot;"/>
    <numFmt numFmtId="181" formatCode="&quot;(&quot;0.00%&quot;)   &quot;;[Red]\-&quot;(&quot;0.00%&quot;)   &quot;;&quot;－    &quot;"/>
    <numFmt numFmtId="182" formatCode="0.00%;[Red]\-0.00%;&quot;－&quot;"/>
    <numFmt numFmtId="183" formatCode="0_)"/>
    <numFmt numFmtId="184" formatCode="yyyymmdd"/>
    <numFmt numFmtId="185" formatCode="yyyymm"/>
    <numFmt numFmtId="186" formatCode="[$-411]ge\.m\.d;@"/>
  </numFmts>
  <fonts count="81">
    <font>
      <sz val="10"/>
      <color theme="1"/>
      <name val="ＭＳ Ｐゴシック"/>
      <family val="3"/>
      <charset val="128"/>
      <scheme val="minor"/>
    </font>
    <font>
      <sz val="11"/>
      <color indexed="8"/>
      <name val="ＭＳ Ｐゴシック"/>
      <family val="3"/>
      <charset val="128"/>
    </font>
    <font>
      <sz val="11"/>
      <name val="ＭＳ Ｐゴシック"/>
      <family val="3"/>
      <charset val="128"/>
    </font>
    <font>
      <sz val="10"/>
      <name val="ＭＳ Ｐゴシック"/>
      <family val="3"/>
      <charset val="128"/>
    </font>
    <font>
      <sz val="11"/>
      <color indexed="5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20"/>
      <name val="L リュウミン L-KL"/>
      <family val="3"/>
      <charset val="128"/>
    </font>
    <font>
      <sz val="10"/>
      <color indexed="8"/>
      <name val="Arial"/>
      <family val="2"/>
    </font>
    <font>
      <sz val="12"/>
      <name val="Arial"/>
      <family val="2"/>
    </font>
    <font>
      <sz val="10"/>
      <name val="MS Sans Serif"/>
      <family val="2"/>
    </font>
    <font>
      <sz val="9"/>
      <name val="Times New Roman"/>
      <family val="1"/>
    </font>
    <font>
      <sz val="10"/>
      <name val="Times New Roman"/>
      <family val="1"/>
    </font>
    <font>
      <sz val="8"/>
      <name val="Arial"/>
      <family val="2"/>
    </font>
    <font>
      <b/>
      <sz val="12"/>
      <name val="Arial"/>
      <family val="2"/>
    </font>
    <font>
      <sz val="10"/>
      <name val="ＭＳ ゴシック"/>
      <family val="3"/>
      <charset val="128"/>
    </font>
    <font>
      <sz val="11"/>
      <name val="明朝"/>
      <family val="1"/>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ＭＳ ゴシック"/>
      <family val="3"/>
      <charset val="128"/>
    </font>
    <font>
      <sz val="10"/>
      <name val="ＭＳ 明朝"/>
      <family val="1"/>
      <charset val="128"/>
    </font>
    <font>
      <b/>
      <sz val="14"/>
      <name val="ＭＳ Ｐゴシック"/>
      <family val="3"/>
      <charset val="128"/>
    </font>
    <font>
      <sz val="11"/>
      <name val="ＭＳ 明朝"/>
      <family val="1"/>
      <charset val="128"/>
    </font>
    <font>
      <sz val="10"/>
      <name val="ＭＳ Ｐ明朝"/>
      <family val="1"/>
      <charset val="128"/>
    </font>
    <font>
      <sz val="10"/>
      <name val="Courier"/>
      <family val="3"/>
    </font>
    <font>
      <sz val="6"/>
      <name val="ＭＳ Ｐゴシック"/>
      <family val="3"/>
      <charset val="128"/>
    </font>
    <font>
      <sz val="10"/>
      <name val="ＭＳ Ｐゴシック"/>
      <family val="3"/>
      <charset val="128"/>
    </font>
    <font>
      <sz val="6"/>
      <name val="ＭＳ Ｐゴシック"/>
      <family val="3"/>
      <charset val="128"/>
    </font>
    <font>
      <sz val="9"/>
      <name val="ＭＳ 明朝"/>
      <family val="1"/>
      <charset val="128"/>
    </font>
    <font>
      <sz val="9"/>
      <name val="ＭＳ Ｐゴシック"/>
      <family val="3"/>
      <charset val="128"/>
    </font>
    <font>
      <sz val="9"/>
      <color indexed="55"/>
      <name val="ＭＳ Ｐゴシック"/>
      <family val="3"/>
      <charset val="128"/>
    </font>
    <font>
      <sz val="9"/>
      <name val="HG丸ｺﾞｼｯｸM-PRO"/>
      <family val="3"/>
      <charset val="128"/>
    </font>
    <font>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8"/>
      <name val="MS UI Gothic"/>
      <family val="3"/>
      <charset val="128"/>
    </font>
    <font>
      <sz val="9.4"/>
      <color indexed="8"/>
      <name val="メイリオ"/>
      <family val="3"/>
      <charset val="128"/>
    </font>
    <font>
      <sz val="9"/>
      <name val="ＭＳ Ｐゴシック"/>
      <family val="3"/>
      <charset val="128"/>
    </font>
    <font>
      <sz val="9"/>
      <color indexed="55"/>
      <name val="ＭＳ Ｐゴシック"/>
      <family val="3"/>
      <charset val="128"/>
    </font>
    <font>
      <sz val="9"/>
      <color indexed="10"/>
      <name val="ＭＳ Ｐゴシック"/>
      <family val="3"/>
      <charset val="128"/>
    </font>
    <font>
      <sz val="9"/>
      <color indexed="10"/>
      <name val="ＭＳ 明朝"/>
      <family val="1"/>
      <charset val="128"/>
    </font>
    <font>
      <sz val="9"/>
      <color indexed="10"/>
      <name val="HG丸ｺﾞｼｯｸM-PRO"/>
      <family val="3"/>
      <charset val="128"/>
    </font>
    <font>
      <b/>
      <sz val="10"/>
      <color indexed="8"/>
      <name val="ＭＳ Ｐゴシック"/>
      <family val="3"/>
      <charset val="128"/>
    </font>
    <font>
      <b/>
      <sz val="12"/>
      <color indexed="8"/>
      <name val="ＭＳ Ｐゴシック"/>
      <family val="3"/>
      <charset val="128"/>
    </font>
    <font>
      <sz val="7"/>
      <color indexed="8"/>
      <name val="ＭＳ Ｐゴシック"/>
      <family val="3"/>
      <charset val="128"/>
    </font>
    <font>
      <b/>
      <sz val="9"/>
      <color indexed="10"/>
      <name val="ＭＳ 明朝"/>
      <family val="1"/>
      <charset val="128"/>
    </font>
    <font>
      <sz val="6"/>
      <color indexed="8"/>
      <name val="ＭＳ Ｐゴシック"/>
      <family val="3"/>
      <charset val="128"/>
    </font>
    <font>
      <sz val="10"/>
      <color indexed="8"/>
      <name val="ＭＳ Ｐゴシック"/>
      <family val="3"/>
      <charset val="128"/>
    </font>
    <font>
      <sz val="10"/>
      <name val="ＭＳ Ｐゴシック"/>
      <family val="3"/>
      <charset val="128"/>
    </font>
    <font>
      <b/>
      <sz val="10"/>
      <color indexed="10"/>
      <name val="ＭＳ Ｐゴシック"/>
      <family val="3"/>
      <charset val="128"/>
    </font>
    <font>
      <b/>
      <sz val="10"/>
      <color indexed="10"/>
      <name val="ＭＳ Ｐゴシック"/>
      <family val="3"/>
      <charset val="128"/>
    </font>
    <font>
      <sz val="10"/>
      <color indexed="10"/>
      <name val="ＭＳ Ｐゴシック"/>
      <family val="3"/>
      <charset val="128"/>
    </font>
    <font>
      <sz val="10"/>
      <color indexed="10"/>
      <name val="ＭＳ Ｐゴシック"/>
      <family val="3"/>
      <charset val="128"/>
    </font>
    <font>
      <b/>
      <sz val="10"/>
      <name val="ＭＳ Ｐゴシック"/>
      <family val="3"/>
      <charset val="128"/>
    </font>
    <font>
      <sz val="10"/>
      <name val="ＭＳ Ｐゴシック"/>
      <family val="3"/>
      <charset val="128"/>
    </font>
    <font>
      <b/>
      <sz val="9"/>
      <name val="ＭＳ 明朝"/>
      <family val="1"/>
      <charset val="128"/>
    </font>
    <font>
      <sz val="6"/>
      <name val="にゃしぃフォント改"/>
      <family val="3"/>
      <charset val="128"/>
    </font>
    <font>
      <b/>
      <sz val="9"/>
      <name val="ＭＳ Ｐゴシック"/>
      <family val="3"/>
      <charset val="128"/>
    </font>
    <font>
      <b/>
      <sz val="9"/>
      <name val="HG丸ｺﾞｼｯｸM-PRO"/>
      <family val="3"/>
      <charset val="128"/>
    </font>
    <font>
      <sz val="11"/>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000000"/>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40"/>
        <bgColor indexed="64"/>
      </patternFill>
    </fill>
    <fill>
      <patternFill patternType="solid">
        <fgColor indexed="50"/>
        <bgColor indexed="64"/>
      </patternFill>
    </fill>
    <fill>
      <patternFill patternType="solid">
        <fgColor indexed="46"/>
        <bgColor indexed="64"/>
      </patternFill>
    </fill>
    <fill>
      <patternFill patternType="solid">
        <fgColor indexed="43"/>
        <bgColor indexed="64"/>
      </patternFill>
    </fill>
    <fill>
      <patternFill patternType="solid">
        <fgColor indexed="49"/>
        <bgColor indexed="64"/>
      </patternFill>
    </fill>
    <fill>
      <patternFill patternType="solid">
        <fgColor indexed="36"/>
        <bgColor indexed="64"/>
      </patternFill>
    </fill>
    <fill>
      <patternFill patternType="solid">
        <fgColor rgb="FF66FFFF"/>
        <bgColor indexed="64"/>
      </patternFill>
    </fill>
    <fill>
      <patternFill patternType="solid">
        <fgColor rgb="FF66FFFF"/>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diagonal/>
    </border>
    <border>
      <left style="thick">
        <color indexed="64"/>
      </left>
      <right style="thick">
        <color indexed="64"/>
      </right>
      <top style="thin">
        <color indexed="64"/>
      </top>
      <bottom/>
      <diagonal/>
    </border>
    <border>
      <left style="thin">
        <color indexed="64"/>
      </left>
      <right/>
      <top/>
      <bottom style="thin">
        <color indexed="64"/>
      </bottom>
      <diagonal/>
    </border>
    <border>
      <left style="thick">
        <color indexed="64"/>
      </left>
      <right style="thick">
        <color indexed="64"/>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485">
    <xf numFmtId="0" fontId="0" fillId="0" borderId="0">
      <alignment vertical="center"/>
    </xf>
    <xf numFmtId="0" fontId="2" fillId="0" borderId="0"/>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2" borderId="0" applyNumberFormat="0" applyBorder="0" applyAlignment="0" applyProtection="0">
      <alignment vertical="center"/>
    </xf>
    <xf numFmtId="0" fontId="1" fillId="2"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3" borderId="0" applyNumberFormat="0" applyBorder="0" applyAlignment="0" applyProtection="0">
      <alignment vertical="center"/>
    </xf>
    <xf numFmtId="0" fontId="1" fillId="3"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4" borderId="0" applyNumberFormat="0" applyBorder="0" applyAlignment="0" applyProtection="0">
      <alignment vertical="center"/>
    </xf>
    <xf numFmtId="0" fontId="1" fillId="4"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6" borderId="0" applyNumberFormat="0" applyBorder="0" applyAlignment="0" applyProtection="0">
      <alignment vertical="center"/>
    </xf>
    <xf numFmtId="0" fontId="1" fillId="6"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7" borderId="0" applyNumberFormat="0" applyBorder="0" applyAlignment="0" applyProtection="0">
      <alignment vertical="center"/>
    </xf>
    <xf numFmtId="0" fontId="1" fillId="7"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9" borderId="0" applyNumberFormat="0" applyBorder="0" applyAlignment="0" applyProtection="0">
      <alignment vertical="center"/>
    </xf>
    <xf numFmtId="0" fontId="1" fillId="9"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10" borderId="0" applyNumberFormat="0" applyBorder="0" applyAlignment="0" applyProtection="0">
      <alignment vertical="center"/>
    </xf>
    <xf numFmtId="0" fontId="1" fillId="10"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5" borderId="0" applyNumberFormat="0" applyBorder="0" applyAlignment="0" applyProtection="0">
      <alignment vertical="center"/>
    </xf>
    <xf numFmtId="0" fontId="1" fillId="5"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8" borderId="0" applyNumberFormat="0" applyBorder="0" applyAlignment="0" applyProtection="0">
      <alignment vertical="center"/>
    </xf>
    <xf numFmtId="0" fontId="1" fillId="8"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5" fillId="11" borderId="0" applyNumberFormat="0" applyBorder="0" applyAlignment="0" applyProtection="0">
      <alignment vertical="center"/>
    </xf>
    <xf numFmtId="0" fontId="1"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21" fillId="0" borderId="1" applyBorder="0"/>
    <xf numFmtId="0" fontId="22" fillId="0" borderId="0">
      <alignment vertical="center"/>
    </xf>
    <xf numFmtId="176" fontId="23" fillId="0" borderId="0" applyFill="0" applyBorder="0" applyAlignment="0"/>
    <xf numFmtId="41" fontId="24" fillId="0" borderId="0" applyFont="0" applyFill="0" applyBorder="0" applyAlignment="0" applyProtection="0"/>
    <xf numFmtId="40" fontId="25" fillId="0" borderId="0" applyFont="0" applyFill="0" applyBorder="0" applyAlignment="0" applyProtection="0"/>
    <xf numFmtId="177" fontId="24" fillId="0" borderId="0" applyFont="0" applyFill="0" applyBorder="0" applyAlignment="0" applyProtection="0"/>
    <xf numFmtId="178" fontId="25" fillId="0" borderId="0" applyFont="0" applyFill="0" applyBorder="0" applyAlignment="0" applyProtection="0"/>
    <xf numFmtId="0" fontId="26" fillId="0" borderId="0">
      <alignment horizontal="left"/>
    </xf>
    <xf numFmtId="0" fontId="27" fillId="0" borderId="0">
      <alignment vertical="center"/>
    </xf>
    <xf numFmtId="38" fontId="28" fillId="16" borderId="0" applyNumberFormat="0" applyBorder="0" applyAlignment="0" applyProtection="0"/>
    <xf numFmtId="0" fontId="29" fillId="0" borderId="2" applyNumberFormat="0" applyAlignment="0" applyProtection="0">
      <alignment horizontal="left" vertical="center"/>
    </xf>
    <xf numFmtId="0" fontId="29" fillId="0" borderId="3">
      <alignment horizontal="left" vertical="center"/>
    </xf>
    <xf numFmtId="0" fontId="30" fillId="0" borderId="0" applyBorder="0"/>
    <xf numFmtId="10" fontId="28" fillId="17" borderId="1" applyNumberFormat="0" applyBorder="0" applyAlignment="0" applyProtection="0"/>
    <xf numFmtId="0" fontId="30" fillId="0" borderId="0"/>
    <xf numFmtId="179" fontId="31" fillId="0" borderId="0"/>
    <xf numFmtId="0" fontId="32" fillId="0" borderId="0"/>
    <xf numFmtId="10" fontId="32" fillId="0" borderId="0" applyFont="0" applyFill="0" applyBorder="0" applyAlignment="0" applyProtection="0"/>
    <xf numFmtId="4" fontId="26" fillId="0" borderId="0">
      <alignment horizontal="right"/>
    </xf>
    <xf numFmtId="4" fontId="33" fillId="0" borderId="0">
      <alignment horizontal="right"/>
    </xf>
    <xf numFmtId="0" fontId="34" fillId="0" borderId="0">
      <alignment horizontal="left"/>
    </xf>
    <xf numFmtId="0" fontId="35" fillId="0" borderId="0"/>
    <xf numFmtId="0" fontId="36" fillId="0" borderId="0">
      <alignment horizont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8" fillId="22" borderId="4" applyNumberFormat="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180" fontId="37" fillId="0" borderId="0" applyFont="0" applyFill="0" applyBorder="0" applyAlignment="0" applyProtection="0"/>
    <xf numFmtId="181" fontId="37" fillId="0" borderId="0" applyFont="0" applyFill="0" applyBorder="0" applyAlignment="0" applyProtection="0">
      <alignment vertical="top"/>
    </xf>
    <xf numFmtId="182" fontId="37" fillId="0" borderId="0" applyFont="0" applyFill="0" applyBorder="0" applyAlignment="0" applyProtection="0"/>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2" fillId="24" borderId="5" applyNumberFormat="0" applyFont="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4" fillId="0" borderId="6" applyNumberFormat="0" applyFill="0" applyAlignment="0" applyProtection="0">
      <alignment vertical="center"/>
    </xf>
    <xf numFmtId="0" fontId="31" fillId="0" borderId="0"/>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49" fontId="38" fillId="0" borderId="7"/>
    <xf numFmtId="0" fontId="38" fillId="0" borderId="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1" fillId="25" borderId="8"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9" fillId="0" borderId="0" applyFill="0" applyBorder="0" applyProtection="0"/>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6" fillId="0" borderId="12" applyNumberFormat="0" applyFill="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17" fillId="25" borderId="13" applyNumberFormat="0" applyAlignment="0" applyProtection="0">
      <alignment vertical="center"/>
    </xf>
    <xf numFmtId="0" fontId="40" fillId="0" borderId="0" applyNumberFormat="0" applyFont="0" applyFill="0" applyBorder="0">
      <alignment horizontal="left" vertical="top" wrapText="1"/>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2" fillId="0" borderId="0" applyFont="0" applyFill="0" applyBorder="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19" fillId="7" borderId="8"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xf numFmtId="0" fontId="1" fillId="0" borderId="0"/>
    <xf numFmtId="0" fontId="2" fillId="0" borderId="0"/>
    <xf numFmtId="0" fontId="5" fillId="0" borderId="0">
      <alignment vertical="center"/>
    </xf>
    <xf numFmtId="0" fontId="1" fillId="0" borderId="0">
      <alignment vertical="center"/>
    </xf>
    <xf numFmtId="0" fontId="41" fillId="0" borderId="0">
      <alignment vertical="center"/>
    </xf>
    <xf numFmtId="0" fontId="1" fillId="0" borderId="0">
      <alignment vertical="center"/>
    </xf>
    <xf numFmtId="0" fontId="5" fillId="0" borderId="0">
      <alignment vertical="center"/>
    </xf>
    <xf numFmtId="0" fontId="3" fillId="0" borderId="0"/>
    <xf numFmtId="0" fontId="3" fillId="0" borderId="0"/>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3" fillId="0" borderId="0"/>
    <xf numFmtId="0" fontId="3" fillId="0" borderId="0"/>
    <xf numFmtId="0" fontId="5" fillId="0" borderId="0">
      <alignment vertical="center"/>
    </xf>
    <xf numFmtId="0" fontId="1" fillId="0" borderId="0">
      <alignment vertical="center"/>
    </xf>
    <xf numFmtId="0" fontId="3" fillId="0" borderId="0"/>
    <xf numFmtId="0" fontId="3" fillId="0" borderId="0"/>
    <xf numFmtId="0" fontId="5" fillId="0" borderId="0">
      <alignment vertical="center"/>
    </xf>
    <xf numFmtId="0" fontId="1" fillId="0" borderId="0">
      <alignment vertical="center"/>
    </xf>
    <xf numFmtId="0" fontId="3" fillId="0" borderId="0"/>
    <xf numFmtId="0" fontId="2" fillId="0" borderId="0">
      <alignment vertical="center"/>
    </xf>
    <xf numFmtId="0" fontId="41" fillId="0" borderId="0">
      <alignment vertical="center"/>
    </xf>
    <xf numFmtId="0" fontId="5" fillId="0" borderId="0">
      <alignment vertical="center"/>
    </xf>
    <xf numFmtId="0" fontId="1" fillId="0" borderId="0">
      <alignment vertical="center"/>
    </xf>
    <xf numFmtId="0" fontId="5" fillId="0" borderId="0"/>
    <xf numFmtId="0" fontId="1" fillId="0" borderId="0"/>
    <xf numFmtId="0" fontId="3" fillId="0" borderId="0"/>
    <xf numFmtId="0" fontId="3" fillId="0" borderId="0"/>
    <xf numFmtId="0" fontId="77" fillId="0" borderId="0">
      <alignment vertical="center"/>
    </xf>
    <xf numFmtId="0" fontId="5" fillId="0" borderId="0">
      <alignment vertical="center"/>
    </xf>
    <xf numFmtId="0" fontId="1" fillId="0" borderId="0">
      <alignment vertical="center"/>
    </xf>
    <xf numFmtId="0" fontId="3" fillId="0" borderId="0"/>
    <xf numFmtId="0" fontId="2" fillId="0" borderId="0">
      <alignment vertical="center"/>
    </xf>
    <xf numFmtId="0" fontId="77" fillId="0" borderId="0">
      <alignment vertical="center"/>
    </xf>
    <xf numFmtId="0" fontId="2" fillId="0" borderId="0">
      <alignment vertical="center"/>
    </xf>
    <xf numFmtId="0" fontId="77" fillId="0" borderId="0">
      <alignment vertical="center"/>
    </xf>
    <xf numFmtId="0" fontId="2" fillId="0" borderId="0">
      <alignment vertical="center"/>
    </xf>
    <xf numFmtId="0" fontId="77" fillId="0" borderId="0">
      <alignment vertical="center"/>
    </xf>
    <xf numFmtId="0" fontId="2" fillId="0" borderId="0">
      <alignment vertical="center"/>
    </xf>
    <xf numFmtId="186" fontId="77" fillId="0" borderId="0">
      <alignment vertical="center"/>
    </xf>
    <xf numFmtId="0" fontId="3" fillId="0" borderId="0"/>
    <xf numFmtId="0" fontId="2" fillId="0" borderId="0"/>
    <xf numFmtId="0" fontId="2" fillId="0" borderId="0">
      <alignment vertical="center"/>
    </xf>
    <xf numFmtId="0" fontId="3" fillId="0" borderId="0"/>
    <xf numFmtId="0" fontId="2" fillId="0" borderId="0">
      <alignment vertical="center"/>
    </xf>
    <xf numFmtId="0" fontId="3" fillId="0" borderId="0"/>
    <xf numFmtId="0" fontId="2"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3" fillId="0" borderId="0"/>
    <xf numFmtId="0" fontId="3" fillId="0" borderId="0"/>
    <xf numFmtId="0" fontId="5"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183" fontId="42"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 fillId="0" borderId="0"/>
    <xf numFmtId="0" fontId="3" fillId="0" borderId="0">
      <alignment vertical="center"/>
    </xf>
  </cellStyleXfs>
  <cellXfs count="267">
    <xf numFmtId="0" fontId="0" fillId="0" borderId="0" xfId="0">
      <alignment vertical="center"/>
    </xf>
    <xf numFmtId="0" fontId="3" fillId="0" borderId="0" xfId="0" applyFont="1" applyFill="1" applyBorder="1" applyAlignment="1">
      <alignment horizontal="center" vertical="center" wrapText="1"/>
    </xf>
    <xf numFmtId="0" fontId="0" fillId="0" borderId="0" xfId="0" applyAlignment="1">
      <alignment horizontal="left" vertical="center"/>
    </xf>
    <xf numFmtId="0" fontId="54" fillId="0" borderId="0" xfId="0" applyFont="1">
      <alignment vertical="center"/>
    </xf>
    <xf numFmtId="0" fontId="0" fillId="0" borderId="1" xfId="0" applyBorder="1">
      <alignment vertical="center"/>
    </xf>
    <xf numFmtId="0" fontId="0" fillId="26" borderId="1" xfId="0" applyFill="1" applyBorder="1" applyAlignment="1">
      <alignment horizontal="center" vertical="center"/>
    </xf>
    <xf numFmtId="49" fontId="0" fillId="0" borderId="1" xfId="0" applyNumberFormat="1" applyBorder="1">
      <alignment vertical="center"/>
    </xf>
    <xf numFmtId="0" fontId="0" fillId="16" borderId="1" xfId="0" applyFill="1" applyBorder="1" applyAlignment="1">
      <alignment horizontal="center" vertical="center"/>
    </xf>
    <xf numFmtId="0" fontId="3" fillId="26"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44" fillId="26" borderId="1" xfId="1068" applyFont="1" applyFill="1" applyBorder="1" applyAlignment="1">
      <alignment horizontal="center" vertical="center" wrapText="1"/>
    </xf>
    <xf numFmtId="0" fontId="44" fillId="0" borderId="1" xfId="1068"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4"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4" xfId="0" applyBorder="1">
      <alignment vertical="center"/>
    </xf>
    <xf numFmtId="0" fontId="0" fillId="0" borderId="15" xfId="0" applyBorder="1">
      <alignment vertical="center"/>
    </xf>
    <xf numFmtId="0" fontId="3" fillId="27" borderId="1" xfId="0" applyFont="1" applyFill="1" applyBorder="1" applyAlignment="1">
      <alignment horizontal="center" vertical="center" wrapText="1"/>
    </xf>
    <xf numFmtId="49" fontId="55" fillId="0" borderId="1" xfId="0" applyNumberFormat="1" applyFont="1" applyBorder="1" applyAlignment="1">
      <alignment vertical="center" wrapText="1"/>
    </xf>
    <xf numFmtId="49" fontId="46" fillId="0" borderId="1" xfId="0" applyNumberFormat="1" applyFont="1" applyBorder="1">
      <alignment vertical="center"/>
    </xf>
    <xf numFmtId="0" fontId="46" fillId="0" borderId="1" xfId="1468" applyFont="1" applyBorder="1" applyAlignment="1">
      <alignment vertical="center" wrapText="1"/>
    </xf>
    <xf numFmtId="0" fontId="46" fillId="0" borderId="1" xfId="1466" applyFont="1" applyFill="1" applyBorder="1" applyAlignment="1">
      <alignment vertical="center" wrapText="1"/>
    </xf>
    <xf numFmtId="0" fontId="46" fillId="0" borderId="1" xfId="1468" applyFont="1" applyFill="1" applyBorder="1" applyAlignment="1">
      <alignment vertical="center" wrapText="1"/>
    </xf>
    <xf numFmtId="0" fontId="46" fillId="0" borderId="1" xfId="1467" applyFont="1" applyBorder="1" applyAlignment="1">
      <alignment vertical="center" wrapText="1"/>
    </xf>
    <xf numFmtId="0" fontId="46" fillId="0" borderId="1" xfId="1467" applyFont="1" applyFill="1" applyBorder="1" applyAlignment="1">
      <alignment vertical="center" wrapText="1"/>
    </xf>
    <xf numFmtId="0" fontId="46" fillId="0" borderId="1" xfId="1465" applyFont="1" applyBorder="1" applyAlignment="1">
      <alignment vertical="center" wrapText="1"/>
    </xf>
    <xf numFmtId="0" fontId="46" fillId="0" borderId="1" xfId="0" applyFont="1" applyFill="1" applyBorder="1" applyAlignment="1">
      <alignment vertical="center" wrapText="1"/>
    </xf>
    <xf numFmtId="49" fontId="0" fillId="0" borderId="0" xfId="0" applyNumberFormat="1" applyAlignment="1">
      <alignment vertical="center" wrapText="1"/>
    </xf>
    <xf numFmtId="49" fontId="46" fillId="0" borderId="1" xfId="0" applyNumberFormat="1" applyFont="1" applyBorder="1" applyAlignment="1">
      <alignment vertical="center" wrapText="1"/>
    </xf>
    <xf numFmtId="49" fontId="46" fillId="0" borderId="0" xfId="0" applyNumberFormat="1" applyFont="1" applyAlignment="1">
      <alignment vertical="center" wrapText="1"/>
    </xf>
    <xf numFmtId="49" fontId="55" fillId="26" borderId="1" xfId="0" applyNumberFormat="1" applyFont="1" applyFill="1" applyBorder="1" applyAlignment="1">
      <alignment vertical="center" wrapText="1"/>
    </xf>
    <xf numFmtId="49" fontId="55" fillId="28" borderId="1" xfId="0" applyNumberFormat="1" applyFont="1" applyFill="1" applyBorder="1" applyAlignment="1">
      <alignment vertical="center" wrapText="1"/>
    </xf>
    <xf numFmtId="49" fontId="55" fillId="0" borderId="1" xfId="0" applyNumberFormat="1" applyFont="1" applyFill="1" applyBorder="1" applyAlignment="1">
      <alignment vertical="center" wrapText="1"/>
    </xf>
    <xf numFmtId="49" fontId="47" fillId="28" borderId="1" xfId="0" applyNumberFormat="1" applyFont="1" applyFill="1" applyBorder="1" applyAlignment="1">
      <alignment vertical="center" wrapText="1"/>
    </xf>
    <xf numFmtId="49" fontId="56" fillId="28" borderId="1" xfId="0" applyNumberFormat="1" applyFont="1" applyFill="1" applyBorder="1" applyAlignment="1">
      <alignment vertical="center" wrapText="1"/>
    </xf>
    <xf numFmtId="49" fontId="57" fillId="0" borderId="1" xfId="0" applyNumberFormat="1" applyFont="1" applyBorder="1" applyAlignment="1">
      <alignment vertical="center" wrapText="1"/>
    </xf>
    <xf numFmtId="49" fontId="55" fillId="29" borderId="1" xfId="0" applyNumberFormat="1" applyFont="1" applyFill="1" applyBorder="1" applyAlignment="1">
      <alignment vertical="center" wrapText="1"/>
    </xf>
    <xf numFmtId="49" fontId="55" fillId="0" borderId="0" xfId="0" applyNumberFormat="1" applyFont="1" applyAlignment="1">
      <alignment vertical="center" wrapText="1"/>
    </xf>
    <xf numFmtId="49" fontId="46" fillId="0" borderId="1" xfId="0" applyNumberFormat="1" applyFont="1" applyBorder="1" applyAlignment="1">
      <alignment horizontal="center" vertical="center" wrapText="1"/>
    </xf>
    <xf numFmtId="49" fontId="58" fillId="26" borderId="1" xfId="0" applyNumberFormat="1" applyFont="1" applyFill="1" applyBorder="1" applyAlignment="1">
      <alignment horizontal="center" vertical="center" wrapText="1"/>
    </xf>
    <xf numFmtId="49" fontId="46" fillId="28" borderId="1" xfId="0" applyNumberFormat="1" applyFont="1" applyFill="1" applyBorder="1" applyAlignment="1">
      <alignment horizontal="center" vertical="center" wrapText="1"/>
    </xf>
    <xf numFmtId="49" fontId="58" fillId="0" borderId="1" xfId="0" applyNumberFormat="1" applyFont="1" applyFill="1" applyBorder="1" applyAlignment="1">
      <alignment horizontal="center" vertical="center" wrapText="1"/>
    </xf>
    <xf numFmtId="49" fontId="46" fillId="0" borderId="1" xfId="0" applyNumberFormat="1" applyFont="1" applyFill="1" applyBorder="1" applyAlignment="1">
      <alignment horizontal="center" vertical="center" wrapText="1"/>
    </xf>
    <xf numFmtId="49" fontId="58" fillId="0" borderId="1" xfId="0" applyNumberFormat="1" applyFont="1" applyBorder="1" applyAlignment="1">
      <alignment horizontal="center" vertical="center" wrapText="1"/>
    </xf>
    <xf numFmtId="49" fontId="59" fillId="26" borderId="1" xfId="0" applyNumberFormat="1" applyFont="1" applyFill="1" applyBorder="1" applyAlignment="1">
      <alignment horizontal="center" vertical="center" wrapText="1"/>
    </xf>
    <xf numFmtId="49" fontId="46" fillId="29" borderId="1" xfId="0" applyNumberFormat="1" applyFont="1" applyFill="1" applyBorder="1" applyAlignment="1">
      <alignment horizontal="center" vertical="center" wrapText="1"/>
    </xf>
    <xf numFmtId="49" fontId="49" fillId="26" borderId="1" xfId="0" applyNumberFormat="1" applyFont="1" applyFill="1" applyBorder="1" applyAlignment="1">
      <alignment vertical="center" wrapText="1"/>
    </xf>
    <xf numFmtId="49" fontId="46" fillId="28" borderId="1" xfId="0" applyNumberFormat="1" applyFont="1" applyFill="1" applyBorder="1">
      <alignment vertical="center"/>
    </xf>
    <xf numFmtId="49" fontId="46" fillId="30" borderId="1" xfId="0" applyNumberFormat="1" applyFont="1" applyFill="1" applyBorder="1">
      <alignment vertical="center"/>
    </xf>
    <xf numFmtId="49" fontId="46" fillId="0" borderId="1" xfId="0" applyNumberFormat="1" applyFont="1" applyFill="1" applyBorder="1">
      <alignment vertical="center"/>
    </xf>
    <xf numFmtId="49" fontId="46" fillId="0" borderId="0" xfId="0" applyNumberFormat="1" applyFont="1">
      <alignment vertical="center"/>
    </xf>
    <xf numFmtId="49" fontId="3" fillId="27" borderId="1" xfId="0" applyNumberFormat="1" applyFont="1" applyFill="1" applyBorder="1" applyAlignment="1">
      <alignment horizontal="center" vertical="center" wrapText="1"/>
    </xf>
    <xf numFmtId="0" fontId="3" fillId="31"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0" fillId="0" borderId="1" xfId="1463" applyFont="1" applyFill="1" applyBorder="1" applyAlignment="1">
      <alignment horizontal="left" wrapText="1"/>
    </xf>
    <xf numFmtId="49" fontId="47" fillId="0" borderId="1" xfId="0" applyNumberFormat="1" applyFont="1" applyFill="1" applyBorder="1" applyAlignment="1">
      <alignment horizontal="left" vertical="center"/>
    </xf>
    <xf numFmtId="0" fontId="6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32" borderId="16" xfId="0" applyFont="1" applyFill="1" applyBorder="1" applyAlignment="1">
      <alignment horizontal="center" vertical="center"/>
    </xf>
    <xf numFmtId="0" fontId="0" fillId="32" borderId="1" xfId="0" applyFont="1" applyFill="1" applyBorder="1" applyAlignment="1">
      <alignment horizontal="center" vertical="center"/>
    </xf>
    <xf numFmtId="0" fontId="52" fillId="33" borderId="1" xfId="1469" applyFont="1" applyFill="1" applyBorder="1" applyAlignment="1">
      <alignment horizontal="center" vertical="center"/>
    </xf>
    <xf numFmtId="0" fontId="0" fillId="32" borderId="1" xfId="0" applyFont="1" applyFill="1" applyBorder="1" applyAlignment="1">
      <alignment horizontal="center" vertical="center" shrinkToFit="1"/>
    </xf>
    <xf numFmtId="0" fontId="0" fillId="0" borderId="1" xfId="0" applyFont="1" applyBorder="1" applyAlignment="1">
      <alignment vertical="center" wrapText="1"/>
    </xf>
    <xf numFmtId="0" fontId="0" fillId="0" borderId="1" xfId="0" applyFont="1" applyBorder="1">
      <alignment vertical="center"/>
    </xf>
    <xf numFmtId="0" fontId="52" fillId="0" borderId="1" xfId="1469" applyFont="1" applyFill="1" applyBorder="1">
      <alignment vertical="center"/>
    </xf>
    <xf numFmtId="0" fontId="0" fillId="0" borderId="1" xfId="0" applyFont="1" applyBorder="1" applyAlignment="1">
      <alignment horizontal="center" vertical="center"/>
    </xf>
    <xf numFmtId="0" fontId="0" fillId="0" borderId="0" xfId="0" applyFont="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52" fillId="0" borderId="1" xfId="1469" applyFont="1" applyFill="1" applyBorder="1" applyAlignment="1">
      <alignment horizontal="center" vertical="center"/>
    </xf>
    <xf numFmtId="0" fontId="52" fillId="0" borderId="1" xfId="1469" applyFont="1" applyBorder="1">
      <alignment vertical="center"/>
    </xf>
    <xf numFmtId="0" fontId="52" fillId="0" borderId="1" xfId="1469" applyFont="1" applyBorder="1" applyAlignment="1">
      <alignment vertical="center" wrapText="1"/>
    </xf>
    <xf numFmtId="0" fontId="0" fillId="0" borderId="15" xfId="0" applyFont="1" applyBorder="1" applyAlignment="1">
      <alignment vertical="center"/>
    </xf>
    <xf numFmtId="0" fontId="0" fillId="0" borderId="16" xfId="0" applyFont="1"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Font="1" applyFill="1" applyBorder="1">
      <alignment vertical="center"/>
    </xf>
    <xf numFmtId="0" fontId="3" fillId="0" borderId="1" xfId="1068" applyFont="1" applyFill="1" applyBorder="1" applyAlignment="1">
      <alignment horizontal="left" vertical="center" wrapText="1"/>
    </xf>
    <xf numFmtId="0" fontId="3" fillId="34" borderId="1" xfId="1068" applyFont="1" applyFill="1" applyBorder="1" applyAlignment="1">
      <alignment horizontal="center" vertical="center" wrapText="1"/>
    </xf>
    <xf numFmtId="49" fontId="3" fillId="34" borderId="1" xfId="1068" applyNumberFormat="1" applyFont="1" applyFill="1" applyBorder="1" applyAlignment="1">
      <alignment horizontal="center" vertical="center" wrapText="1"/>
    </xf>
    <xf numFmtId="0" fontId="3" fillId="32" borderId="1" xfId="1068" applyFont="1" applyFill="1" applyBorder="1" applyAlignment="1">
      <alignment horizontal="center" vertical="center" wrapText="1"/>
    </xf>
    <xf numFmtId="0" fontId="0" fillId="0" borderId="1" xfId="0" applyBorder="1" applyAlignment="1">
      <alignment horizontal="left" vertical="center"/>
    </xf>
    <xf numFmtId="0" fontId="60" fillId="0" borderId="0" xfId="0" applyFont="1" applyAlignment="1">
      <alignment horizontal="right" vertical="center"/>
    </xf>
    <xf numFmtId="0" fontId="60" fillId="0" borderId="0" xfId="0" applyFont="1" applyBorder="1" applyAlignment="1">
      <alignment vertical="center"/>
    </xf>
    <xf numFmtId="0" fontId="60" fillId="0" borderId="15" xfId="0" applyFont="1" applyBorder="1" applyAlignment="1">
      <alignment vertical="center"/>
    </xf>
    <xf numFmtId="0" fontId="61" fillId="0" borderId="0" xfId="0" applyFont="1" applyAlignment="1">
      <alignment horizontal="center" vertical="center"/>
    </xf>
    <xf numFmtId="0" fontId="61" fillId="0" borderId="0" xfId="0" applyFont="1" applyAlignment="1">
      <alignment vertical="center"/>
    </xf>
    <xf numFmtId="0" fontId="0" fillId="26"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shrinkToFit="1"/>
    </xf>
    <xf numFmtId="0" fontId="3" fillId="35" borderId="1" xfId="0" applyFont="1" applyFill="1" applyBorder="1" applyAlignment="1">
      <alignment horizontal="center" vertical="center" wrapText="1"/>
    </xf>
    <xf numFmtId="0" fontId="0" fillId="0" borderId="1" xfId="0" applyBorder="1" applyAlignment="1">
      <alignment horizontal="left" vertical="center" shrinkToFit="1"/>
    </xf>
    <xf numFmtId="0" fontId="0" fillId="0" borderId="0" xfId="0" applyBorder="1">
      <alignment vertical="center"/>
    </xf>
    <xf numFmtId="0" fontId="44" fillId="0" borderId="0" xfId="1068" applyFont="1" applyFill="1" applyBorder="1" applyAlignment="1">
      <alignment horizontal="left" vertical="center" wrapText="1"/>
    </xf>
    <xf numFmtId="0" fontId="62" fillId="0" borderId="0" xfId="0" applyFont="1">
      <alignment vertical="center"/>
    </xf>
    <xf numFmtId="0" fontId="3" fillId="27" borderId="1" xfId="0" applyFont="1" applyFill="1" applyBorder="1" applyAlignment="1">
      <alignment horizontal="center" vertical="center" shrinkToFit="1"/>
    </xf>
    <xf numFmtId="49" fontId="3" fillId="27" borderId="1" xfId="0" applyNumberFormat="1" applyFont="1" applyFill="1" applyBorder="1" applyAlignment="1">
      <alignment horizontal="center" vertical="center" shrinkToFit="1"/>
    </xf>
    <xf numFmtId="0" fontId="3" fillId="27" borderId="1" xfId="0" applyNumberFormat="1" applyFont="1" applyFill="1" applyBorder="1" applyAlignment="1">
      <alignment horizontal="center" vertical="center" shrinkToFit="1"/>
    </xf>
    <xf numFmtId="0" fontId="3" fillId="31" borderId="1" xfId="0" applyFont="1" applyFill="1" applyBorder="1" applyAlignment="1">
      <alignment horizontal="center" vertical="center" shrinkToFit="1"/>
    </xf>
    <xf numFmtId="0" fontId="3" fillId="16"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0" fontId="3" fillId="31" borderId="16" xfId="0" applyNumberFormat="1" applyFont="1" applyFill="1" applyBorder="1" applyAlignment="1">
      <alignment horizontal="center" vertical="center" shrinkToFit="1"/>
    </xf>
    <xf numFmtId="0" fontId="0" fillId="0" borderId="16" xfId="0" applyBorder="1" applyAlignment="1">
      <alignment vertical="center" shrinkToFit="1"/>
    </xf>
    <xf numFmtId="0" fontId="3" fillId="31" borderId="17" xfId="0" applyFont="1" applyFill="1" applyBorder="1" applyAlignment="1">
      <alignment horizontal="center" vertical="center" shrinkToFit="1"/>
    </xf>
    <xf numFmtId="0" fontId="0" fillId="0" borderId="17" xfId="0" applyBorder="1" applyAlignment="1">
      <alignment vertical="center" shrinkToFit="1"/>
    </xf>
    <xf numFmtId="0" fontId="0" fillId="0" borderId="1" xfId="0" applyNumberFormat="1" applyBorder="1">
      <alignment vertical="center"/>
    </xf>
    <xf numFmtId="0" fontId="63" fillId="0" borderId="1" xfId="0" applyNumberFormat="1" applyFont="1" applyBorder="1" applyAlignment="1">
      <alignment horizontal="center" vertical="center"/>
    </xf>
    <xf numFmtId="0" fontId="58" fillId="0" borderId="1" xfId="0" applyNumberFormat="1" applyFont="1" applyBorder="1">
      <alignment vertical="center"/>
    </xf>
    <xf numFmtId="49" fontId="58" fillId="0" borderId="1" xfId="0" applyNumberFormat="1" applyFont="1" applyBorder="1">
      <alignment vertical="center"/>
    </xf>
    <xf numFmtId="0" fontId="58" fillId="0" borderId="1" xfId="0" applyNumberFormat="1" applyFont="1" applyFill="1" applyBorder="1">
      <alignment vertical="center"/>
    </xf>
    <xf numFmtId="0" fontId="58" fillId="28" borderId="1" xfId="0" applyNumberFormat="1" applyFont="1" applyFill="1" applyBorder="1">
      <alignment vertical="center"/>
    </xf>
    <xf numFmtId="0" fontId="58" fillId="36" borderId="1" xfId="0" applyNumberFormat="1" applyFont="1" applyFill="1" applyBorder="1">
      <alignment vertical="center"/>
    </xf>
    <xf numFmtId="0" fontId="3" fillId="26" borderId="1" xfId="1068" applyFont="1" applyFill="1" applyBorder="1" applyAlignment="1">
      <alignment horizontal="center" vertical="center" wrapText="1"/>
    </xf>
    <xf numFmtId="0" fontId="58" fillId="37" borderId="1" xfId="0" applyNumberFormat="1" applyFont="1" applyFill="1" applyBorder="1">
      <alignment vertical="center"/>
    </xf>
    <xf numFmtId="49" fontId="58" fillId="37" borderId="1" xfId="0" applyNumberFormat="1" applyFont="1" applyFill="1" applyBorder="1">
      <alignment vertical="center"/>
    </xf>
    <xf numFmtId="0" fontId="52" fillId="0" borderId="1" xfId="1463" applyFont="1" applyFill="1" applyBorder="1" applyAlignment="1">
      <alignment horizontal="left" wrapText="1"/>
    </xf>
    <xf numFmtId="49" fontId="0" fillId="0" borderId="1" xfId="0" applyNumberFormat="1" applyFill="1" applyBorder="1">
      <alignment vertical="center"/>
    </xf>
    <xf numFmtId="0" fontId="3" fillId="26" borderId="1" xfId="0" applyFont="1" applyFill="1" applyBorder="1" applyAlignment="1">
      <alignment horizontal="center" vertical="center"/>
    </xf>
    <xf numFmtId="0" fontId="3" fillId="0" borderId="1" xfId="0" applyFont="1" applyFill="1" applyBorder="1" applyAlignment="1">
      <alignment horizontal="left" vertical="center"/>
    </xf>
    <xf numFmtId="0" fontId="0" fillId="36" borderId="1" xfId="0" applyFont="1" applyFill="1" applyBorder="1">
      <alignment vertical="center"/>
    </xf>
    <xf numFmtId="0" fontId="0" fillId="0" borderId="1" xfId="0" applyBorder="1" applyAlignment="1">
      <alignment horizontal="center" vertical="center"/>
    </xf>
    <xf numFmtId="0" fontId="0" fillId="33" borderId="1" xfId="0" applyFont="1" applyFill="1" applyBorder="1" applyAlignment="1">
      <alignment horizontal="center" vertical="center"/>
    </xf>
    <xf numFmtId="0" fontId="0" fillId="37" borderId="1" xfId="0" applyFont="1" applyFill="1" applyBorder="1" applyAlignment="1">
      <alignment horizontal="center" vertical="center"/>
    </xf>
    <xf numFmtId="0" fontId="0" fillId="35" borderId="1" xfId="0" applyFill="1" applyBorder="1" applyAlignment="1">
      <alignment horizontal="center" vertical="center"/>
    </xf>
    <xf numFmtId="0" fontId="0" fillId="38" borderId="1" xfId="0" applyFill="1" applyBorder="1" applyAlignment="1">
      <alignment horizontal="center" vertical="center"/>
    </xf>
    <xf numFmtId="0" fontId="60" fillId="26" borderId="16" xfId="0" applyFont="1" applyFill="1" applyBorder="1" applyAlignment="1">
      <alignment horizontal="center" vertical="center"/>
    </xf>
    <xf numFmtId="0" fontId="60" fillId="26" borderId="1" xfId="0" applyFont="1" applyFill="1" applyBorder="1" applyAlignment="1">
      <alignment horizontal="center" vertical="center"/>
    </xf>
    <xf numFmtId="0" fontId="64" fillId="0" borderId="0" xfId="0" applyFont="1">
      <alignment vertical="center"/>
    </xf>
    <xf numFmtId="0" fontId="0" fillId="0" borderId="1" xfId="0" applyFont="1" applyFill="1" applyBorder="1" applyAlignment="1">
      <alignment vertical="center" wrapText="1"/>
    </xf>
    <xf numFmtId="0" fontId="0" fillId="36" borderId="0" xfId="0" applyFill="1" applyAlignment="1">
      <alignment horizontal="center" vertical="center"/>
    </xf>
    <xf numFmtId="0" fontId="0" fillId="37" borderId="0" xfId="0" applyFill="1" applyAlignment="1">
      <alignment horizontal="center" vertical="center"/>
    </xf>
    <xf numFmtId="49" fontId="65" fillId="0" borderId="1" xfId="0" applyNumberFormat="1" applyFont="1" applyFill="1" applyBorder="1">
      <alignment vertical="center"/>
    </xf>
    <xf numFmtId="0" fontId="65" fillId="0" borderId="1" xfId="0" applyFont="1" applyFill="1" applyBorder="1" applyAlignment="1">
      <alignment horizontal="center" vertical="center"/>
    </xf>
    <xf numFmtId="0" fontId="65" fillId="0" borderId="1" xfId="0" applyFont="1" applyFill="1" applyBorder="1">
      <alignment vertical="center"/>
    </xf>
    <xf numFmtId="49" fontId="3" fillId="0" borderId="1" xfId="1464" applyNumberFormat="1" applyFont="1" applyFill="1" applyBorder="1" applyAlignment="1">
      <alignment vertical="top" wrapText="1"/>
    </xf>
    <xf numFmtId="0" fontId="3" fillId="0" borderId="1" xfId="0" applyFont="1" applyFill="1" applyBorder="1" applyAlignment="1">
      <alignment horizontal="left" vertical="center" wrapText="1"/>
    </xf>
    <xf numFmtId="0" fontId="65" fillId="0" borderId="1" xfId="0" applyFont="1" applyFill="1" applyBorder="1" applyAlignment="1">
      <alignment horizontal="left" vertical="center"/>
    </xf>
    <xf numFmtId="49" fontId="66" fillId="0" borderId="1" xfId="1464" applyNumberFormat="1" applyFont="1" applyFill="1" applyBorder="1" applyAlignment="1">
      <alignment vertical="top" wrapText="1"/>
    </xf>
    <xf numFmtId="49" fontId="66" fillId="0" borderId="18" xfId="1464" applyNumberFormat="1" applyFont="1" applyFill="1" applyBorder="1" applyAlignment="1">
      <alignment vertical="top" wrapText="1"/>
    </xf>
    <xf numFmtId="0" fontId="44" fillId="0" borderId="16" xfId="1068" applyFont="1" applyFill="1" applyBorder="1" applyAlignment="1">
      <alignment horizontal="left" vertical="center" wrapText="1"/>
    </xf>
    <xf numFmtId="0" fontId="3" fillId="0" borderId="16" xfId="1068"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17" xfId="0" applyFill="1" applyBorder="1">
      <alignment vertical="center"/>
    </xf>
    <xf numFmtId="0" fontId="67" fillId="0" borderId="17" xfId="0" applyFont="1" applyFill="1" applyBorder="1">
      <alignment vertical="center"/>
    </xf>
    <xf numFmtId="0" fontId="0" fillId="0" borderId="19" xfId="0" applyFill="1" applyBorder="1">
      <alignment vertical="center"/>
    </xf>
    <xf numFmtId="0" fontId="44" fillId="0" borderId="20" xfId="1068" applyFont="1" applyFill="1" applyBorder="1" applyAlignment="1">
      <alignment horizontal="left" vertical="center" wrapText="1"/>
    </xf>
    <xf numFmtId="0" fontId="3" fillId="0" borderId="20" xfId="1068" applyFont="1" applyFill="1" applyBorder="1" applyAlignment="1">
      <alignment horizontal="left" vertical="center" wrapText="1"/>
    </xf>
    <xf numFmtId="0" fontId="3" fillId="0" borderId="20" xfId="0" applyFont="1" applyFill="1" applyBorder="1" applyAlignment="1">
      <alignment horizontal="left" vertical="center" wrapText="1"/>
    </xf>
    <xf numFmtId="0" fontId="65" fillId="26" borderId="1" xfId="0" applyFont="1" applyFill="1" applyBorder="1" applyAlignment="1">
      <alignment horizontal="center" vertical="center"/>
    </xf>
    <xf numFmtId="0" fontId="0" fillId="26" borderId="16" xfId="0" applyFill="1" applyBorder="1" applyAlignment="1">
      <alignment horizontal="center" vertical="center"/>
    </xf>
    <xf numFmtId="0" fontId="60" fillId="26" borderId="21" xfId="0" applyFont="1" applyFill="1" applyBorder="1" applyAlignment="1">
      <alignment horizontal="center" vertical="center"/>
    </xf>
    <xf numFmtId="0" fontId="0" fillId="26" borderId="17" xfId="0" applyFill="1" applyBorder="1" applyAlignment="1">
      <alignment horizontal="center" vertical="center"/>
    </xf>
    <xf numFmtId="49" fontId="3" fillId="0" borderId="16" xfId="1068" applyNumberFormat="1" applyFont="1" applyFill="1" applyBorder="1" applyAlignment="1">
      <alignment horizontal="left" vertical="center" wrapText="1"/>
    </xf>
    <xf numFmtId="0" fontId="0" fillId="0" borderId="17" xfId="0" applyFill="1" applyBorder="1" applyAlignment="1">
      <alignment vertical="center" wrapText="1"/>
    </xf>
    <xf numFmtId="0" fontId="3" fillId="0" borderId="22" xfId="1068" applyFont="1" applyFill="1" applyBorder="1" applyAlignment="1">
      <alignment horizontal="left" vertical="center" wrapText="1"/>
    </xf>
    <xf numFmtId="0" fontId="3" fillId="0" borderId="23" xfId="1068" applyFont="1" applyFill="1" applyBorder="1" applyAlignment="1">
      <alignment horizontal="left" vertical="center" wrapText="1"/>
    </xf>
    <xf numFmtId="0" fontId="3" fillId="0" borderId="24" xfId="1068" applyFont="1" applyFill="1" applyBorder="1" applyAlignment="1">
      <alignment horizontal="left" vertical="center" wrapText="1"/>
    </xf>
    <xf numFmtId="0" fontId="3" fillId="0" borderId="25" xfId="1068" applyFont="1" applyFill="1" applyBorder="1" applyAlignment="1">
      <alignment horizontal="left" vertical="center" wrapText="1"/>
    </xf>
    <xf numFmtId="0" fontId="0" fillId="0" borderId="26" xfId="0" applyFill="1" applyBorder="1" applyAlignment="1">
      <alignmen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3" fillId="0" borderId="20" xfId="1068" applyNumberFormat="1" applyFont="1" applyFill="1" applyBorder="1" applyAlignment="1">
      <alignment horizontal="left" vertical="center" wrapText="1"/>
    </xf>
    <xf numFmtId="0" fontId="65" fillId="0" borderId="16" xfId="0" applyFont="1" applyFill="1" applyBorder="1" applyAlignment="1">
      <alignment horizontal="left" vertical="center"/>
    </xf>
    <xf numFmtId="0" fontId="65" fillId="0" borderId="20" xfId="0" applyFont="1" applyFill="1" applyBorder="1" applyAlignment="1">
      <alignment horizontal="left" vertical="center"/>
    </xf>
    <xf numFmtId="0" fontId="65" fillId="0" borderId="27" xfId="0" applyFont="1" applyFill="1" applyBorder="1" applyAlignment="1">
      <alignment horizontal="left" vertical="center"/>
    </xf>
    <xf numFmtId="0" fontId="68" fillId="0" borderId="1" xfId="0" applyFont="1" applyFill="1" applyBorder="1" applyAlignment="1">
      <alignment horizontal="center" vertical="center"/>
    </xf>
    <xf numFmtId="0" fontId="68" fillId="0" borderId="16" xfId="1068" applyFont="1" applyFill="1" applyBorder="1" applyAlignment="1">
      <alignment horizontal="left" vertical="center" wrapText="1"/>
    </xf>
    <xf numFmtId="0" fontId="65" fillId="27" borderId="1" xfId="0" applyFont="1" applyFill="1" applyBorder="1" applyAlignment="1">
      <alignment horizontal="center" vertical="center"/>
    </xf>
    <xf numFmtId="0" fontId="65" fillId="27" borderId="28" xfId="0" applyFont="1" applyFill="1" applyBorder="1" applyAlignment="1">
      <alignment horizontal="center" vertical="center"/>
    </xf>
    <xf numFmtId="0" fontId="65" fillId="27" borderId="29"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69" fillId="39" borderId="16" xfId="1068" applyFont="1" applyFill="1" applyBorder="1" applyAlignment="1">
      <alignment horizontal="left" vertical="center" wrapText="1"/>
    </xf>
    <xf numFmtId="0" fontId="70" fillId="39" borderId="17" xfId="0" applyFont="1" applyFill="1" applyBorder="1">
      <alignment vertical="center"/>
    </xf>
    <xf numFmtId="0" fontId="44" fillId="16" borderId="16" xfId="1068" applyFont="1" applyFill="1" applyBorder="1" applyAlignment="1">
      <alignment horizontal="left" vertical="center" wrapText="1"/>
    </xf>
    <xf numFmtId="0" fontId="44" fillId="16" borderId="20" xfId="1068" applyFont="1" applyFill="1" applyBorder="1" applyAlignment="1">
      <alignment horizontal="left" vertical="center" wrapText="1"/>
    </xf>
    <xf numFmtId="0" fontId="0" fillId="16" borderId="17" xfId="0" applyFill="1" applyBorder="1">
      <alignment vertical="center"/>
    </xf>
    <xf numFmtId="49" fontId="44" fillId="16" borderId="20" xfId="1068" applyNumberFormat="1" applyFont="1" applyFill="1" applyBorder="1" applyAlignment="1">
      <alignment horizontal="left" vertical="center" wrapText="1"/>
    </xf>
    <xf numFmtId="0" fontId="3" fillId="16" borderId="16" xfId="1068" applyFont="1" applyFill="1" applyBorder="1" applyAlignment="1">
      <alignment horizontal="left" vertical="center" wrapText="1"/>
    </xf>
    <xf numFmtId="0" fontId="3" fillId="16" borderId="20" xfId="1068" applyFont="1" applyFill="1" applyBorder="1" applyAlignment="1">
      <alignment horizontal="left" vertical="center" wrapText="1"/>
    </xf>
    <xf numFmtId="0" fontId="0" fillId="33" borderId="16" xfId="0" applyFill="1" applyBorder="1" applyAlignment="1">
      <alignment horizontal="center" vertical="center"/>
    </xf>
    <xf numFmtId="0" fontId="0" fillId="33" borderId="17" xfId="0" applyFill="1" applyBorder="1" applyAlignment="1">
      <alignment horizontal="center" vertical="center"/>
    </xf>
    <xf numFmtId="0" fontId="52" fillId="16" borderId="20" xfId="1463" applyFont="1" applyFill="1" applyBorder="1" applyAlignment="1">
      <alignment horizontal="left" wrapText="1"/>
    </xf>
    <xf numFmtId="0" fontId="0" fillId="16" borderId="19" xfId="0" applyFill="1" applyBorder="1">
      <alignment vertical="center"/>
    </xf>
    <xf numFmtId="0" fontId="44" fillId="16" borderId="22" xfId="1068" applyFont="1" applyFill="1" applyBorder="1" applyAlignment="1">
      <alignment horizontal="left" vertical="center" wrapText="1"/>
    </xf>
    <xf numFmtId="0" fontId="44" fillId="16" borderId="23" xfId="1068" applyFont="1" applyFill="1" applyBorder="1" applyAlignment="1">
      <alignment horizontal="left" vertical="center" wrapText="1"/>
    </xf>
    <xf numFmtId="0" fontId="0" fillId="0" borderId="26" xfId="0" applyFill="1" applyBorder="1">
      <alignment vertical="center"/>
    </xf>
    <xf numFmtId="0" fontId="3" fillId="31"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center" vertical="center" shrinkToFit="1"/>
    </xf>
    <xf numFmtId="0" fontId="3" fillId="35" borderId="1" xfId="0" applyFont="1" applyFill="1" applyBorder="1" applyAlignment="1">
      <alignment horizontal="center" vertical="center" shrinkToFit="1"/>
    </xf>
    <xf numFmtId="0" fontId="3" fillId="35" borderId="1" xfId="0" applyNumberFormat="1" applyFont="1" applyFill="1" applyBorder="1" applyAlignment="1">
      <alignment horizontal="center" vertical="center" shrinkToFit="1"/>
    </xf>
    <xf numFmtId="0" fontId="0" fillId="35" borderId="1" xfId="0" applyFill="1" applyBorder="1" applyAlignment="1">
      <alignment horizontal="center" vertical="center" shrinkToFit="1"/>
    </xf>
    <xf numFmtId="0" fontId="3" fillId="16" borderId="1" xfId="0" applyFont="1" applyFill="1" applyBorder="1" applyAlignment="1">
      <alignment horizontal="center" vertical="center" wrapText="1"/>
    </xf>
    <xf numFmtId="0" fontId="3" fillId="40" borderId="1" xfId="0" applyFont="1" applyFill="1" applyBorder="1" applyAlignment="1">
      <alignment horizontal="center" vertical="center" wrapText="1"/>
    </xf>
    <xf numFmtId="49" fontId="46" fillId="0" borderId="0" xfId="0" applyNumberFormat="1" applyFont="1" applyFill="1" applyBorder="1">
      <alignment vertical="center"/>
    </xf>
    <xf numFmtId="0" fontId="0" fillId="0" borderId="17" xfId="0" applyFont="1" applyFill="1" applyBorder="1">
      <alignment vertical="center"/>
    </xf>
    <xf numFmtId="0" fontId="0" fillId="0" borderId="17" xfId="0" applyFont="1" applyFill="1" applyBorder="1" applyAlignment="1">
      <alignment vertical="center" wrapText="1"/>
    </xf>
    <xf numFmtId="0" fontId="69" fillId="39" borderId="1" xfId="0" applyFont="1" applyFill="1" applyBorder="1" applyAlignment="1">
      <alignment horizontal="center" vertical="center"/>
    </xf>
    <xf numFmtId="0" fontId="60" fillId="33" borderId="21" xfId="0" applyFont="1" applyFill="1" applyBorder="1" applyAlignment="1">
      <alignment horizontal="center" vertical="center" wrapText="1"/>
    </xf>
    <xf numFmtId="0" fontId="65" fillId="0" borderId="28" xfId="0" applyFont="1" applyFill="1" applyBorder="1" applyAlignment="1">
      <alignment horizontal="center" vertical="center"/>
    </xf>
    <xf numFmtId="49" fontId="3" fillId="16" borderId="20" xfId="1068" applyNumberFormat="1" applyFont="1" applyFill="1" applyBorder="1" applyAlignment="1">
      <alignment horizontal="left" vertical="center" wrapText="1"/>
    </xf>
    <xf numFmtId="0" fontId="65" fillId="33" borderId="1" xfId="0" applyFont="1" applyFill="1" applyBorder="1" applyAlignment="1">
      <alignment horizontal="center" vertical="center"/>
    </xf>
    <xf numFmtId="0" fontId="0" fillId="16" borderId="28" xfId="0" applyFill="1" applyBorder="1" applyAlignment="1">
      <alignment horizontal="center" vertical="center"/>
    </xf>
    <xf numFmtId="0" fontId="44" fillId="0" borderId="18" xfId="1068" applyFont="1" applyFill="1" applyBorder="1" applyAlignment="1">
      <alignment horizontal="center" vertical="center" wrapText="1"/>
    </xf>
    <xf numFmtId="0" fontId="0" fillId="0" borderId="18" xfId="0" applyFill="1" applyBorder="1" applyAlignment="1">
      <alignment horizontal="center" vertical="center"/>
    </xf>
    <xf numFmtId="49" fontId="58" fillId="0" borderId="1" xfId="0" applyNumberFormat="1" applyFont="1" applyBorder="1" applyAlignment="1">
      <alignment horizontal="left" vertical="center"/>
    </xf>
    <xf numFmtId="184" fontId="0" fillId="41" borderId="1" xfId="0" applyNumberFormat="1" applyFill="1" applyBorder="1">
      <alignment vertical="center"/>
    </xf>
    <xf numFmtId="185" fontId="0" fillId="41" borderId="1" xfId="0" applyNumberFormat="1" applyFill="1" applyBorder="1">
      <alignment vertical="center"/>
    </xf>
    <xf numFmtId="49" fontId="53" fillId="0" borderId="1" xfId="1464" applyNumberFormat="1" applyFont="1" applyFill="1" applyBorder="1" applyAlignment="1">
      <alignment vertical="top" wrapText="1"/>
    </xf>
    <xf numFmtId="0" fontId="52" fillId="0" borderId="16" xfId="0" applyFont="1" applyFill="1" applyBorder="1" applyAlignment="1">
      <alignment horizontal="left" vertical="center"/>
    </xf>
    <xf numFmtId="0" fontId="58" fillId="41" borderId="1" xfId="0" applyNumberFormat="1" applyFont="1" applyFill="1" applyBorder="1">
      <alignment vertical="center"/>
    </xf>
    <xf numFmtId="0" fontId="3" fillId="0" borderId="1" xfId="0" applyFont="1" applyFill="1" applyBorder="1" applyAlignment="1">
      <alignment horizontal="center" vertical="center"/>
    </xf>
    <xf numFmtId="0" fontId="3" fillId="0" borderId="17" xfId="0" applyFont="1" applyFill="1" applyBorder="1">
      <alignment vertical="center"/>
    </xf>
    <xf numFmtId="0" fontId="3" fillId="0" borderId="0" xfId="0" applyFont="1" applyFill="1">
      <alignment vertical="center"/>
    </xf>
    <xf numFmtId="0" fontId="72" fillId="0" borderId="17" xfId="0" applyFont="1" applyFill="1" applyBorder="1">
      <alignment vertical="center"/>
    </xf>
    <xf numFmtId="0" fontId="67" fillId="39" borderId="1" xfId="0" applyFont="1" applyFill="1" applyBorder="1" applyAlignment="1">
      <alignment horizontal="center" vertical="center"/>
    </xf>
    <xf numFmtId="0" fontId="67" fillId="39" borderId="16" xfId="1068" applyFont="1" applyFill="1" applyBorder="1" applyAlignment="1">
      <alignment horizontal="left" vertical="center" wrapText="1"/>
    </xf>
    <xf numFmtId="49" fontId="3" fillId="0" borderId="25" xfId="0" applyNumberFormat="1" applyFont="1" applyFill="1" applyBorder="1" applyAlignment="1" applyProtection="1">
      <alignment horizontal="left" vertical="center"/>
      <protection locked="0"/>
    </xf>
    <xf numFmtId="0" fontId="3" fillId="0" borderId="20" xfId="1068" applyFont="1" applyFill="1" applyBorder="1" applyAlignment="1" applyProtection="1">
      <alignment horizontal="left" vertical="center" wrapText="1"/>
      <protection locked="0"/>
    </xf>
    <xf numFmtId="0" fontId="3" fillId="0" borderId="20" xfId="1068" applyNumberFormat="1" applyFont="1" applyFill="1" applyBorder="1" applyAlignment="1" applyProtection="1">
      <alignment horizontal="left" vertical="center" wrapText="1"/>
      <protection locked="0"/>
    </xf>
    <xf numFmtId="0" fontId="3" fillId="0" borderId="23" xfId="1068" applyFont="1" applyFill="1" applyBorder="1" applyAlignment="1" applyProtection="1">
      <alignment horizontal="left" vertical="center" wrapText="1"/>
      <protection locked="0"/>
    </xf>
    <xf numFmtId="0" fontId="67" fillId="0" borderId="20" xfId="1068" applyFont="1" applyFill="1" applyBorder="1" applyAlignment="1" applyProtection="1">
      <alignment horizontal="left" vertical="center" wrapText="1"/>
      <protection locked="0"/>
    </xf>
    <xf numFmtId="0" fontId="3" fillId="0" borderId="25" xfId="1068"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49" fontId="3" fillId="0" borderId="20" xfId="0" applyNumberFormat="1" applyFont="1" applyFill="1" applyBorder="1" applyAlignment="1" applyProtection="1">
      <alignment horizontal="left" vertical="center"/>
      <protection locked="0"/>
    </xf>
    <xf numFmtId="49" fontId="3" fillId="0" borderId="20" xfId="0" applyNumberFormat="1" applyFont="1" applyFill="1" applyBorder="1" applyAlignment="1" applyProtection="1">
      <alignment horizontal="left" vertical="center" wrapText="1"/>
      <protection locked="0"/>
    </xf>
    <xf numFmtId="49" fontId="3" fillId="0" borderId="20" xfId="1068" applyNumberFormat="1"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0" borderId="1" xfId="0" applyBorder="1" applyAlignment="1" applyProtection="1">
      <alignment horizontal="left" vertical="center" shrinkToFit="1"/>
      <protection locked="0"/>
    </xf>
    <xf numFmtId="0" fontId="0" fillId="0" borderId="1" xfId="0" applyBorder="1" applyAlignment="1" applyProtection="1">
      <alignment vertical="center" shrinkToFit="1"/>
      <protection locked="0"/>
    </xf>
    <xf numFmtId="0" fontId="69" fillId="39" borderId="20" xfId="1068" applyFont="1" applyFill="1" applyBorder="1" applyAlignment="1" applyProtection="1">
      <alignment horizontal="left" vertical="center" wrapText="1"/>
      <protection locked="0"/>
    </xf>
    <xf numFmtId="0" fontId="67" fillId="39" borderId="20" xfId="1068" applyFont="1" applyFill="1" applyBorder="1" applyAlignment="1" applyProtection="1">
      <alignment horizontal="left" vertical="center" wrapText="1"/>
      <protection locked="0"/>
    </xf>
    <xf numFmtId="0" fontId="52" fillId="0" borderId="1" xfId="0" applyFont="1" applyFill="1" applyBorder="1">
      <alignment vertical="center"/>
    </xf>
    <xf numFmtId="0" fontId="3" fillId="0" borderId="17" xfId="0" applyFont="1" applyFill="1" applyBorder="1" applyAlignment="1">
      <alignment vertical="center" wrapText="1"/>
    </xf>
    <xf numFmtId="0" fontId="0" fillId="0" borderId="0" xfId="0" applyAlignment="1">
      <alignment horizontal="left" vertical="center"/>
    </xf>
    <xf numFmtId="0" fontId="73" fillId="42" borderId="1" xfId="1468" applyFont="1" applyFill="1" applyBorder="1" applyAlignment="1">
      <alignment vertical="center" wrapText="1"/>
    </xf>
    <xf numFmtId="49" fontId="73" fillId="42" borderId="1" xfId="1069" applyNumberFormat="1" applyFont="1" applyFill="1" applyBorder="1" applyAlignment="1">
      <alignment vertical="center" wrapText="1"/>
    </xf>
    <xf numFmtId="49" fontId="75" fillId="42" borderId="1" xfId="1069" applyNumberFormat="1" applyFont="1" applyFill="1" applyBorder="1" applyAlignment="1">
      <alignment vertical="center" wrapText="1"/>
    </xf>
    <xf numFmtId="49" fontId="73" fillId="42" borderId="1" xfId="1069" applyNumberFormat="1" applyFont="1" applyFill="1" applyBorder="1" applyAlignment="1">
      <alignment horizontal="center" vertical="center" wrapText="1"/>
    </xf>
    <xf numFmtId="0" fontId="73" fillId="43" borderId="1" xfId="1466" applyFont="1" applyFill="1" applyBorder="1" applyAlignment="1">
      <alignment vertical="center" wrapText="1"/>
    </xf>
    <xf numFmtId="49" fontId="73" fillId="43" borderId="1" xfId="1069" applyNumberFormat="1" applyFont="1" applyFill="1" applyBorder="1" applyAlignment="1">
      <alignment vertical="center" wrapText="1"/>
    </xf>
    <xf numFmtId="49" fontId="75" fillId="43" borderId="1" xfId="1069" applyNumberFormat="1" applyFont="1" applyFill="1" applyBorder="1" applyAlignment="1">
      <alignment vertical="center" wrapText="1"/>
    </xf>
    <xf numFmtId="49" fontId="76" fillId="43" borderId="1" xfId="1069" applyNumberFormat="1" applyFont="1" applyFill="1" applyBorder="1" applyAlignment="1">
      <alignment vertical="center" wrapText="1"/>
    </xf>
    <xf numFmtId="49" fontId="49" fillId="43" borderId="1" xfId="1069" applyNumberFormat="1" applyFont="1" applyFill="1" applyBorder="1" applyAlignment="1">
      <alignment vertical="center" wrapText="1"/>
    </xf>
    <xf numFmtId="0" fontId="52" fillId="0" borderId="1" xfId="0" applyFont="1" applyFill="1" applyBorder="1" applyAlignment="1">
      <alignment horizontal="center" vertical="center"/>
    </xf>
    <xf numFmtId="0" fontId="78" fillId="0" borderId="17" xfId="0" applyFont="1" applyFill="1" applyBorder="1" applyAlignment="1">
      <alignment vertical="center" wrapText="1"/>
    </xf>
    <xf numFmtId="0" fontId="0" fillId="0" borderId="0" xfId="0" applyAlignment="1">
      <alignment horizontal="left" vertical="center"/>
    </xf>
    <xf numFmtId="0" fontId="79" fillId="0" borderId="0" xfId="0" applyFont="1" applyAlignment="1">
      <alignment horizontal="left" vertical="center"/>
    </xf>
    <xf numFmtId="0" fontId="69" fillId="39" borderId="17" xfId="0" applyFont="1" applyFill="1" applyBorder="1" applyAlignment="1">
      <alignment vertical="center" wrapText="1"/>
    </xf>
    <xf numFmtId="49" fontId="0" fillId="0" borderId="1" xfId="0" applyNumberFormat="1" applyFont="1" applyBorder="1">
      <alignment vertical="center"/>
    </xf>
    <xf numFmtId="49" fontId="0" fillId="0" borderId="1" xfId="0" applyNumberFormat="1" applyFont="1" applyFill="1" applyBorder="1">
      <alignment vertical="center"/>
    </xf>
    <xf numFmtId="49" fontId="47" fillId="26" borderId="1" xfId="0" applyNumberFormat="1" applyFont="1" applyFill="1" applyBorder="1" applyAlignment="1">
      <alignment vertical="center" wrapText="1"/>
    </xf>
    <xf numFmtId="0" fontId="67" fillId="0" borderId="17" xfId="0" applyFont="1" applyFill="1" applyBorder="1" applyAlignment="1">
      <alignment vertical="center" wrapText="1"/>
    </xf>
    <xf numFmtId="0" fontId="0" fillId="0" borderId="1" xfId="0" applyFont="1" applyBorder="1" applyAlignment="1" applyProtection="1">
      <alignment vertical="center" shrinkToFit="1"/>
      <protection locked="0"/>
    </xf>
    <xf numFmtId="0" fontId="0" fillId="0" borderId="0" xfId="0" applyBorder="1" applyAlignment="1">
      <alignment horizontal="left" vertical="center" shrinkToFit="1"/>
    </xf>
    <xf numFmtId="0" fontId="0" fillId="0" borderId="0" xfId="0"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67" fillId="0" borderId="0" xfId="0" applyFont="1" applyAlignment="1">
      <alignment horizontal="left" vertical="center"/>
    </xf>
    <xf numFmtId="49" fontId="0" fillId="0" borderId="30" xfId="0" applyNumberFormat="1" applyBorder="1" applyAlignment="1">
      <alignment vertical="center" wrapText="1"/>
    </xf>
    <xf numFmtId="49" fontId="0" fillId="0" borderId="31" xfId="0" applyNumberFormat="1" applyBorder="1" applyAlignment="1">
      <alignment vertical="center" wrapText="1"/>
    </xf>
  </cellXfs>
  <cellStyles count="1485">
    <cellStyle name="0,0_x000d__x000a_NA_x000d__x000a_" xfId="1" xr:uid="{00000000-0005-0000-0000-000000000000}"/>
    <cellStyle name="20% - アクセント 1 10" xfId="2" xr:uid="{00000000-0005-0000-0000-000001000000}"/>
    <cellStyle name="20% - アクセント 1 10 2" xfId="3" xr:uid="{00000000-0005-0000-0000-000002000000}"/>
    <cellStyle name="20% - アクセント 1 11" xfId="4" xr:uid="{00000000-0005-0000-0000-000003000000}"/>
    <cellStyle name="20% - アクセント 1 11 2" xfId="5" xr:uid="{00000000-0005-0000-0000-000004000000}"/>
    <cellStyle name="20% - アクセント 1 12" xfId="6" xr:uid="{00000000-0005-0000-0000-000005000000}"/>
    <cellStyle name="20% - アクセント 1 12 2" xfId="7" xr:uid="{00000000-0005-0000-0000-000006000000}"/>
    <cellStyle name="20% - アクセント 1 13" xfId="8" xr:uid="{00000000-0005-0000-0000-000007000000}"/>
    <cellStyle name="20% - アクセント 1 13 2" xfId="9" xr:uid="{00000000-0005-0000-0000-000008000000}"/>
    <cellStyle name="20% - アクセント 1 2" xfId="10" xr:uid="{00000000-0005-0000-0000-000009000000}"/>
    <cellStyle name="20% - アクセント 1 2 2" xfId="11" xr:uid="{00000000-0005-0000-0000-00000A000000}"/>
    <cellStyle name="20% - アクセント 1 3" xfId="12" xr:uid="{00000000-0005-0000-0000-00000B000000}"/>
    <cellStyle name="20% - アクセント 1 3 2" xfId="13" xr:uid="{00000000-0005-0000-0000-00000C000000}"/>
    <cellStyle name="20% - アクセント 1 4" xfId="14" xr:uid="{00000000-0005-0000-0000-00000D000000}"/>
    <cellStyle name="20% - アクセント 1 4 2" xfId="15" xr:uid="{00000000-0005-0000-0000-00000E000000}"/>
    <cellStyle name="20% - アクセント 1 5" xfId="16" xr:uid="{00000000-0005-0000-0000-00000F000000}"/>
    <cellStyle name="20% - アクセント 1 5 2" xfId="17" xr:uid="{00000000-0005-0000-0000-000010000000}"/>
    <cellStyle name="20% - アクセント 1 6" xfId="18" xr:uid="{00000000-0005-0000-0000-000011000000}"/>
    <cellStyle name="20% - アクセント 1 6 2" xfId="19" xr:uid="{00000000-0005-0000-0000-000012000000}"/>
    <cellStyle name="20% - アクセント 1 7" xfId="20" xr:uid="{00000000-0005-0000-0000-000013000000}"/>
    <cellStyle name="20% - アクセント 1 7 2" xfId="21" xr:uid="{00000000-0005-0000-0000-000014000000}"/>
    <cellStyle name="20% - アクセント 1 8" xfId="22" xr:uid="{00000000-0005-0000-0000-000015000000}"/>
    <cellStyle name="20% - アクセント 1 8 2" xfId="23" xr:uid="{00000000-0005-0000-0000-000016000000}"/>
    <cellStyle name="20% - アクセント 1 9" xfId="24" xr:uid="{00000000-0005-0000-0000-000017000000}"/>
    <cellStyle name="20% - アクセント 1 9 2" xfId="25" xr:uid="{00000000-0005-0000-0000-000018000000}"/>
    <cellStyle name="20% - アクセント 2 10" xfId="26" xr:uid="{00000000-0005-0000-0000-000019000000}"/>
    <cellStyle name="20% - アクセント 2 10 2" xfId="27" xr:uid="{00000000-0005-0000-0000-00001A000000}"/>
    <cellStyle name="20% - アクセント 2 11" xfId="28" xr:uid="{00000000-0005-0000-0000-00001B000000}"/>
    <cellStyle name="20% - アクセント 2 11 2" xfId="29" xr:uid="{00000000-0005-0000-0000-00001C000000}"/>
    <cellStyle name="20% - アクセント 2 12" xfId="30" xr:uid="{00000000-0005-0000-0000-00001D000000}"/>
    <cellStyle name="20% - アクセント 2 12 2" xfId="31" xr:uid="{00000000-0005-0000-0000-00001E000000}"/>
    <cellStyle name="20% - アクセント 2 13" xfId="32" xr:uid="{00000000-0005-0000-0000-00001F000000}"/>
    <cellStyle name="20% - アクセント 2 13 2" xfId="33" xr:uid="{00000000-0005-0000-0000-000020000000}"/>
    <cellStyle name="20% - アクセント 2 2" xfId="34" xr:uid="{00000000-0005-0000-0000-000021000000}"/>
    <cellStyle name="20% - アクセント 2 2 2" xfId="35" xr:uid="{00000000-0005-0000-0000-000022000000}"/>
    <cellStyle name="20% - アクセント 2 3" xfId="36" xr:uid="{00000000-0005-0000-0000-000023000000}"/>
    <cellStyle name="20% - アクセント 2 3 2" xfId="37" xr:uid="{00000000-0005-0000-0000-000024000000}"/>
    <cellStyle name="20% - アクセント 2 4" xfId="38" xr:uid="{00000000-0005-0000-0000-000025000000}"/>
    <cellStyle name="20% - アクセント 2 4 2" xfId="39" xr:uid="{00000000-0005-0000-0000-000026000000}"/>
    <cellStyle name="20% - アクセント 2 5" xfId="40" xr:uid="{00000000-0005-0000-0000-000027000000}"/>
    <cellStyle name="20% - アクセント 2 5 2" xfId="41" xr:uid="{00000000-0005-0000-0000-000028000000}"/>
    <cellStyle name="20% - アクセント 2 6" xfId="42" xr:uid="{00000000-0005-0000-0000-000029000000}"/>
    <cellStyle name="20% - アクセント 2 6 2" xfId="43" xr:uid="{00000000-0005-0000-0000-00002A000000}"/>
    <cellStyle name="20% - アクセント 2 7" xfId="44" xr:uid="{00000000-0005-0000-0000-00002B000000}"/>
    <cellStyle name="20% - アクセント 2 7 2" xfId="45" xr:uid="{00000000-0005-0000-0000-00002C000000}"/>
    <cellStyle name="20% - アクセント 2 8" xfId="46" xr:uid="{00000000-0005-0000-0000-00002D000000}"/>
    <cellStyle name="20% - アクセント 2 8 2" xfId="47" xr:uid="{00000000-0005-0000-0000-00002E000000}"/>
    <cellStyle name="20% - アクセント 2 9" xfId="48" xr:uid="{00000000-0005-0000-0000-00002F000000}"/>
    <cellStyle name="20% - アクセント 2 9 2" xfId="49" xr:uid="{00000000-0005-0000-0000-000030000000}"/>
    <cellStyle name="20% - アクセント 3 10" xfId="50" xr:uid="{00000000-0005-0000-0000-000031000000}"/>
    <cellStyle name="20% - アクセント 3 10 2" xfId="51" xr:uid="{00000000-0005-0000-0000-000032000000}"/>
    <cellStyle name="20% - アクセント 3 11" xfId="52" xr:uid="{00000000-0005-0000-0000-000033000000}"/>
    <cellStyle name="20% - アクセント 3 11 2" xfId="53" xr:uid="{00000000-0005-0000-0000-000034000000}"/>
    <cellStyle name="20% - アクセント 3 12" xfId="54" xr:uid="{00000000-0005-0000-0000-000035000000}"/>
    <cellStyle name="20% - アクセント 3 12 2" xfId="55" xr:uid="{00000000-0005-0000-0000-000036000000}"/>
    <cellStyle name="20% - アクセント 3 13" xfId="56" xr:uid="{00000000-0005-0000-0000-000037000000}"/>
    <cellStyle name="20% - アクセント 3 13 2" xfId="57" xr:uid="{00000000-0005-0000-0000-000038000000}"/>
    <cellStyle name="20% - アクセント 3 2" xfId="58" xr:uid="{00000000-0005-0000-0000-000039000000}"/>
    <cellStyle name="20% - アクセント 3 2 2" xfId="59" xr:uid="{00000000-0005-0000-0000-00003A000000}"/>
    <cellStyle name="20% - アクセント 3 3" xfId="60" xr:uid="{00000000-0005-0000-0000-00003B000000}"/>
    <cellStyle name="20% - アクセント 3 3 2" xfId="61" xr:uid="{00000000-0005-0000-0000-00003C000000}"/>
    <cellStyle name="20% - アクセント 3 4" xfId="62" xr:uid="{00000000-0005-0000-0000-00003D000000}"/>
    <cellStyle name="20% - アクセント 3 4 2" xfId="63" xr:uid="{00000000-0005-0000-0000-00003E000000}"/>
    <cellStyle name="20% - アクセント 3 5" xfId="64" xr:uid="{00000000-0005-0000-0000-00003F000000}"/>
    <cellStyle name="20% - アクセント 3 5 2" xfId="65" xr:uid="{00000000-0005-0000-0000-000040000000}"/>
    <cellStyle name="20% - アクセント 3 6" xfId="66" xr:uid="{00000000-0005-0000-0000-000041000000}"/>
    <cellStyle name="20% - アクセント 3 6 2" xfId="67" xr:uid="{00000000-0005-0000-0000-000042000000}"/>
    <cellStyle name="20% - アクセント 3 7" xfId="68" xr:uid="{00000000-0005-0000-0000-000043000000}"/>
    <cellStyle name="20% - アクセント 3 7 2" xfId="69" xr:uid="{00000000-0005-0000-0000-000044000000}"/>
    <cellStyle name="20% - アクセント 3 8" xfId="70" xr:uid="{00000000-0005-0000-0000-000045000000}"/>
    <cellStyle name="20% - アクセント 3 8 2" xfId="71" xr:uid="{00000000-0005-0000-0000-000046000000}"/>
    <cellStyle name="20% - アクセント 3 9" xfId="72" xr:uid="{00000000-0005-0000-0000-000047000000}"/>
    <cellStyle name="20% - アクセント 3 9 2" xfId="73" xr:uid="{00000000-0005-0000-0000-000048000000}"/>
    <cellStyle name="20% - アクセント 4 10" xfId="74" xr:uid="{00000000-0005-0000-0000-000049000000}"/>
    <cellStyle name="20% - アクセント 4 10 2" xfId="75" xr:uid="{00000000-0005-0000-0000-00004A000000}"/>
    <cellStyle name="20% - アクセント 4 11" xfId="76" xr:uid="{00000000-0005-0000-0000-00004B000000}"/>
    <cellStyle name="20% - アクセント 4 11 2" xfId="77" xr:uid="{00000000-0005-0000-0000-00004C000000}"/>
    <cellStyle name="20% - アクセント 4 12" xfId="78" xr:uid="{00000000-0005-0000-0000-00004D000000}"/>
    <cellStyle name="20% - アクセント 4 12 2" xfId="79" xr:uid="{00000000-0005-0000-0000-00004E000000}"/>
    <cellStyle name="20% - アクセント 4 13" xfId="80" xr:uid="{00000000-0005-0000-0000-00004F000000}"/>
    <cellStyle name="20% - アクセント 4 13 2" xfId="81" xr:uid="{00000000-0005-0000-0000-000050000000}"/>
    <cellStyle name="20% - アクセント 4 2" xfId="82" xr:uid="{00000000-0005-0000-0000-000051000000}"/>
    <cellStyle name="20% - アクセント 4 2 2" xfId="83" xr:uid="{00000000-0005-0000-0000-000052000000}"/>
    <cellStyle name="20% - アクセント 4 3" xfId="84" xr:uid="{00000000-0005-0000-0000-000053000000}"/>
    <cellStyle name="20% - アクセント 4 3 2" xfId="85" xr:uid="{00000000-0005-0000-0000-000054000000}"/>
    <cellStyle name="20% - アクセント 4 4" xfId="86" xr:uid="{00000000-0005-0000-0000-000055000000}"/>
    <cellStyle name="20% - アクセント 4 4 2" xfId="87" xr:uid="{00000000-0005-0000-0000-000056000000}"/>
    <cellStyle name="20% - アクセント 4 5" xfId="88" xr:uid="{00000000-0005-0000-0000-000057000000}"/>
    <cellStyle name="20% - アクセント 4 5 2" xfId="89" xr:uid="{00000000-0005-0000-0000-000058000000}"/>
    <cellStyle name="20% - アクセント 4 6" xfId="90" xr:uid="{00000000-0005-0000-0000-000059000000}"/>
    <cellStyle name="20% - アクセント 4 6 2" xfId="91" xr:uid="{00000000-0005-0000-0000-00005A000000}"/>
    <cellStyle name="20% - アクセント 4 7" xfId="92" xr:uid="{00000000-0005-0000-0000-00005B000000}"/>
    <cellStyle name="20% - アクセント 4 7 2" xfId="93" xr:uid="{00000000-0005-0000-0000-00005C000000}"/>
    <cellStyle name="20% - アクセント 4 8" xfId="94" xr:uid="{00000000-0005-0000-0000-00005D000000}"/>
    <cellStyle name="20% - アクセント 4 8 2" xfId="95" xr:uid="{00000000-0005-0000-0000-00005E000000}"/>
    <cellStyle name="20% - アクセント 4 9" xfId="96" xr:uid="{00000000-0005-0000-0000-00005F000000}"/>
    <cellStyle name="20% - アクセント 4 9 2" xfId="97" xr:uid="{00000000-0005-0000-0000-000060000000}"/>
    <cellStyle name="20% - アクセント 5 10" xfId="98" xr:uid="{00000000-0005-0000-0000-000061000000}"/>
    <cellStyle name="20% - アクセント 5 10 2" xfId="99" xr:uid="{00000000-0005-0000-0000-000062000000}"/>
    <cellStyle name="20% - アクセント 5 11" xfId="100" xr:uid="{00000000-0005-0000-0000-000063000000}"/>
    <cellStyle name="20% - アクセント 5 11 2" xfId="101" xr:uid="{00000000-0005-0000-0000-000064000000}"/>
    <cellStyle name="20% - アクセント 5 12" xfId="102" xr:uid="{00000000-0005-0000-0000-000065000000}"/>
    <cellStyle name="20% - アクセント 5 12 2" xfId="103" xr:uid="{00000000-0005-0000-0000-000066000000}"/>
    <cellStyle name="20% - アクセント 5 13" xfId="104" xr:uid="{00000000-0005-0000-0000-000067000000}"/>
    <cellStyle name="20% - アクセント 5 13 2" xfId="105" xr:uid="{00000000-0005-0000-0000-000068000000}"/>
    <cellStyle name="20% - アクセント 5 2" xfId="106" xr:uid="{00000000-0005-0000-0000-000069000000}"/>
    <cellStyle name="20% - アクセント 5 2 2" xfId="107" xr:uid="{00000000-0005-0000-0000-00006A000000}"/>
    <cellStyle name="20% - アクセント 5 3" xfId="108" xr:uid="{00000000-0005-0000-0000-00006B000000}"/>
    <cellStyle name="20% - アクセント 5 3 2" xfId="109" xr:uid="{00000000-0005-0000-0000-00006C000000}"/>
    <cellStyle name="20% - アクセント 5 4" xfId="110" xr:uid="{00000000-0005-0000-0000-00006D000000}"/>
    <cellStyle name="20% - アクセント 5 4 2" xfId="111" xr:uid="{00000000-0005-0000-0000-00006E000000}"/>
    <cellStyle name="20% - アクセント 5 5" xfId="112" xr:uid="{00000000-0005-0000-0000-00006F000000}"/>
    <cellStyle name="20% - アクセント 5 5 2" xfId="113" xr:uid="{00000000-0005-0000-0000-000070000000}"/>
    <cellStyle name="20% - アクセント 5 6" xfId="114" xr:uid="{00000000-0005-0000-0000-000071000000}"/>
    <cellStyle name="20% - アクセント 5 6 2" xfId="115" xr:uid="{00000000-0005-0000-0000-000072000000}"/>
    <cellStyle name="20% - アクセント 5 7" xfId="116" xr:uid="{00000000-0005-0000-0000-000073000000}"/>
    <cellStyle name="20% - アクセント 5 7 2" xfId="117" xr:uid="{00000000-0005-0000-0000-000074000000}"/>
    <cellStyle name="20% - アクセント 5 8" xfId="118" xr:uid="{00000000-0005-0000-0000-000075000000}"/>
    <cellStyle name="20% - アクセント 5 8 2" xfId="119" xr:uid="{00000000-0005-0000-0000-000076000000}"/>
    <cellStyle name="20% - アクセント 5 9" xfId="120" xr:uid="{00000000-0005-0000-0000-000077000000}"/>
    <cellStyle name="20% - アクセント 5 9 2" xfId="121" xr:uid="{00000000-0005-0000-0000-000078000000}"/>
    <cellStyle name="20% - アクセント 6 10" xfId="122" xr:uid="{00000000-0005-0000-0000-000079000000}"/>
    <cellStyle name="20% - アクセント 6 10 2" xfId="123" xr:uid="{00000000-0005-0000-0000-00007A000000}"/>
    <cellStyle name="20% - アクセント 6 11" xfId="124" xr:uid="{00000000-0005-0000-0000-00007B000000}"/>
    <cellStyle name="20% - アクセント 6 11 2" xfId="125" xr:uid="{00000000-0005-0000-0000-00007C000000}"/>
    <cellStyle name="20% - アクセント 6 12" xfId="126" xr:uid="{00000000-0005-0000-0000-00007D000000}"/>
    <cellStyle name="20% - アクセント 6 12 2" xfId="127" xr:uid="{00000000-0005-0000-0000-00007E000000}"/>
    <cellStyle name="20% - アクセント 6 13" xfId="128" xr:uid="{00000000-0005-0000-0000-00007F000000}"/>
    <cellStyle name="20% - アクセント 6 13 2" xfId="129" xr:uid="{00000000-0005-0000-0000-000080000000}"/>
    <cellStyle name="20% - アクセント 6 2" xfId="130" xr:uid="{00000000-0005-0000-0000-000081000000}"/>
    <cellStyle name="20% - アクセント 6 2 2" xfId="131" xr:uid="{00000000-0005-0000-0000-000082000000}"/>
    <cellStyle name="20% - アクセント 6 3" xfId="132" xr:uid="{00000000-0005-0000-0000-000083000000}"/>
    <cellStyle name="20% - アクセント 6 3 2" xfId="133" xr:uid="{00000000-0005-0000-0000-000084000000}"/>
    <cellStyle name="20% - アクセント 6 4" xfId="134" xr:uid="{00000000-0005-0000-0000-000085000000}"/>
    <cellStyle name="20% - アクセント 6 4 2" xfId="135" xr:uid="{00000000-0005-0000-0000-000086000000}"/>
    <cellStyle name="20% - アクセント 6 5" xfId="136" xr:uid="{00000000-0005-0000-0000-000087000000}"/>
    <cellStyle name="20% - アクセント 6 5 2" xfId="137" xr:uid="{00000000-0005-0000-0000-000088000000}"/>
    <cellStyle name="20% - アクセント 6 6" xfId="138" xr:uid="{00000000-0005-0000-0000-000089000000}"/>
    <cellStyle name="20% - アクセント 6 6 2" xfId="139" xr:uid="{00000000-0005-0000-0000-00008A000000}"/>
    <cellStyle name="20% - アクセント 6 7" xfId="140" xr:uid="{00000000-0005-0000-0000-00008B000000}"/>
    <cellStyle name="20% - アクセント 6 7 2" xfId="141" xr:uid="{00000000-0005-0000-0000-00008C000000}"/>
    <cellStyle name="20% - アクセント 6 8" xfId="142" xr:uid="{00000000-0005-0000-0000-00008D000000}"/>
    <cellStyle name="20% - アクセント 6 8 2" xfId="143" xr:uid="{00000000-0005-0000-0000-00008E000000}"/>
    <cellStyle name="20% - アクセント 6 9" xfId="144" xr:uid="{00000000-0005-0000-0000-00008F000000}"/>
    <cellStyle name="20% - アクセント 6 9 2" xfId="145" xr:uid="{00000000-0005-0000-0000-000090000000}"/>
    <cellStyle name="40% - アクセント 1 10" xfId="146" xr:uid="{00000000-0005-0000-0000-000091000000}"/>
    <cellStyle name="40% - アクセント 1 10 2" xfId="147" xr:uid="{00000000-0005-0000-0000-000092000000}"/>
    <cellStyle name="40% - アクセント 1 11" xfId="148" xr:uid="{00000000-0005-0000-0000-000093000000}"/>
    <cellStyle name="40% - アクセント 1 11 2" xfId="149" xr:uid="{00000000-0005-0000-0000-000094000000}"/>
    <cellStyle name="40% - アクセント 1 12" xfId="150" xr:uid="{00000000-0005-0000-0000-000095000000}"/>
    <cellStyle name="40% - アクセント 1 12 2" xfId="151" xr:uid="{00000000-0005-0000-0000-000096000000}"/>
    <cellStyle name="40% - アクセント 1 13" xfId="152" xr:uid="{00000000-0005-0000-0000-000097000000}"/>
    <cellStyle name="40% - アクセント 1 13 2" xfId="153" xr:uid="{00000000-0005-0000-0000-000098000000}"/>
    <cellStyle name="40% - アクセント 1 2" xfId="154" xr:uid="{00000000-0005-0000-0000-000099000000}"/>
    <cellStyle name="40% - アクセント 1 2 2" xfId="155" xr:uid="{00000000-0005-0000-0000-00009A000000}"/>
    <cellStyle name="40% - アクセント 1 3" xfId="156" xr:uid="{00000000-0005-0000-0000-00009B000000}"/>
    <cellStyle name="40% - アクセント 1 3 2" xfId="157" xr:uid="{00000000-0005-0000-0000-00009C000000}"/>
    <cellStyle name="40% - アクセント 1 4" xfId="158" xr:uid="{00000000-0005-0000-0000-00009D000000}"/>
    <cellStyle name="40% - アクセント 1 4 2" xfId="159" xr:uid="{00000000-0005-0000-0000-00009E000000}"/>
    <cellStyle name="40% - アクセント 1 5" xfId="160" xr:uid="{00000000-0005-0000-0000-00009F000000}"/>
    <cellStyle name="40% - アクセント 1 5 2" xfId="161" xr:uid="{00000000-0005-0000-0000-0000A0000000}"/>
    <cellStyle name="40% - アクセント 1 6" xfId="162" xr:uid="{00000000-0005-0000-0000-0000A1000000}"/>
    <cellStyle name="40% - アクセント 1 6 2" xfId="163" xr:uid="{00000000-0005-0000-0000-0000A2000000}"/>
    <cellStyle name="40% - アクセント 1 7" xfId="164" xr:uid="{00000000-0005-0000-0000-0000A3000000}"/>
    <cellStyle name="40% - アクセント 1 7 2" xfId="165" xr:uid="{00000000-0005-0000-0000-0000A4000000}"/>
    <cellStyle name="40% - アクセント 1 8" xfId="166" xr:uid="{00000000-0005-0000-0000-0000A5000000}"/>
    <cellStyle name="40% - アクセント 1 8 2" xfId="167" xr:uid="{00000000-0005-0000-0000-0000A6000000}"/>
    <cellStyle name="40% - アクセント 1 9" xfId="168" xr:uid="{00000000-0005-0000-0000-0000A7000000}"/>
    <cellStyle name="40% - アクセント 1 9 2" xfId="169" xr:uid="{00000000-0005-0000-0000-0000A8000000}"/>
    <cellStyle name="40% - アクセント 2 10" xfId="170" xr:uid="{00000000-0005-0000-0000-0000A9000000}"/>
    <cellStyle name="40% - アクセント 2 10 2" xfId="171" xr:uid="{00000000-0005-0000-0000-0000AA000000}"/>
    <cellStyle name="40% - アクセント 2 11" xfId="172" xr:uid="{00000000-0005-0000-0000-0000AB000000}"/>
    <cellStyle name="40% - アクセント 2 11 2" xfId="173" xr:uid="{00000000-0005-0000-0000-0000AC000000}"/>
    <cellStyle name="40% - アクセント 2 12" xfId="174" xr:uid="{00000000-0005-0000-0000-0000AD000000}"/>
    <cellStyle name="40% - アクセント 2 12 2" xfId="175" xr:uid="{00000000-0005-0000-0000-0000AE000000}"/>
    <cellStyle name="40% - アクセント 2 13" xfId="176" xr:uid="{00000000-0005-0000-0000-0000AF000000}"/>
    <cellStyle name="40% - アクセント 2 13 2" xfId="177" xr:uid="{00000000-0005-0000-0000-0000B0000000}"/>
    <cellStyle name="40% - アクセント 2 2" xfId="178" xr:uid="{00000000-0005-0000-0000-0000B1000000}"/>
    <cellStyle name="40% - アクセント 2 2 2" xfId="179" xr:uid="{00000000-0005-0000-0000-0000B2000000}"/>
    <cellStyle name="40% - アクセント 2 3" xfId="180" xr:uid="{00000000-0005-0000-0000-0000B3000000}"/>
    <cellStyle name="40% - アクセント 2 3 2" xfId="181" xr:uid="{00000000-0005-0000-0000-0000B4000000}"/>
    <cellStyle name="40% - アクセント 2 4" xfId="182" xr:uid="{00000000-0005-0000-0000-0000B5000000}"/>
    <cellStyle name="40% - アクセント 2 4 2" xfId="183" xr:uid="{00000000-0005-0000-0000-0000B6000000}"/>
    <cellStyle name="40% - アクセント 2 5" xfId="184" xr:uid="{00000000-0005-0000-0000-0000B7000000}"/>
    <cellStyle name="40% - アクセント 2 5 2" xfId="185" xr:uid="{00000000-0005-0000-0000-0000B8000000}"/>
    <cellStyle name="40% - アクセント 2 6" xfId="186" xr:uid="{00000000-0005-0000-0000-0000B9000000}"/>
    <cellStyle name="40% - アクセント 2 6 2" xfId="187" xr:uid="{00000000-0005-0000-0000-0000BA000000}"/>
    <cellStyle name="40% - アクセント 2 7" xfId="188" xr:uid="{00000000-0005-0000-0000-0000BB000000}"/>
    <cellStyle name="40% - アクセント 2 7 2" xfId="189" xr:uid="{00000000-0005-0000-0000-0000BC000000}"/>
    <cellStyle name="40% - アクセント 2 8" xfId="190" xr:uid="{00000000-0005-0000-0000-0000BD000000}"/>
    <cellStyle name="40% - アクセント 2 8 2" xfId="191" xr:uid="{00000000-0005-0000-0000-0000BE000000}"/>
    <cellStyle name="40% - アクセント 2 9" xfId="192" xr:uid="{00000000-0005-0000-0000-0000BF000000}"/>
    <cellStyle name="40% - アクセント 2 9 2" xfId="193" xr:uid="{00000000-0005-0000-0000-0000C0000000}"/>
    <cellStyle name="40% - アクセント 3 10" xfId="194" xr:uid="{00000000-0005-0000-0000-0000C1000000}"/>
    <cellStyle name="40% - アクセント 3 10 2" xfId="195" xr:uid="{00000000-0005-0000-0000-0000C2000000}"/>
    <cellStyle name="40% - アクセント 3 11" xfId="196" xr:uid="{00000000-0005-0000-0000-0000C3000000}"/>
    <cellStyle name="40% - アクセント 3 11 2" xfId="197" xr:uid="{00000000-0005-0000-0000-0000C4000000}"/>
    <cellStyle name="40% - アクセント 3 12" xfId="198" xr:uid="{00000000-0005-0000-0000-0000C5000000}"/>
    <cellStyle name="40% - アクセント 3 12 2" xfId="199" xr:uid="{00000000-0005-0000-0000-0000C6000000}"/>
    <cellStyle name="40% - アクセント 3 13" xfId="200" xr:uid="{00000000-0005-0000-0000-0000C7000000}"/>
    <cellStyle name="40% - アクセント 3 13 2" xfId="201" xr:uid="{00000000-0005-0000-0000-0000C8000000}"/>
    <cellStyle name="40% - アクセント 3 2" xfId="202" xr:uid="{00000000-0005-0000-0000-0000C9000000}"/>
    <cellStyle name="40% - アクセント 3 2 2" xfId="203" xr:uid="{00000000-0005-0000-0000-0000CA000000}"/>
    <cellStyle name="40% - アクセント 3 3" xfId="204" xr:uid="{00000000-0005-0000-0000-0000CB000000}"/>
    <cellStyle name="40% - アクセント 3 3 2" xfId="205" xr:uid="{00000000-0005-0000-0000-0000CC000000}"/>
    <cellStyle name="40% - アクセント 3 4" xfId="206" xr:uid="{00000000-0005-0000-0000-0000CD000000}"/>
    <cellStyle name="40% - アクセント 3 4 2" xfId="207" xr:uid="{00000000-0005-0000-0000-0000CE000000}"/>
    <cellStyle name="40% - アクセント 3 5" xfId="208" xr:uid="{00000000-0005-0000-0000-0000CF000000}"/>
    <cellStyle name="40% - アクセント 3 5 2" xfId="209" xr:uid="{00000000-0005-0000-0000-0000D0000000}"/>
    <cellStyle name="40% - アクセント 3 6" xfId="210" xr:uid="{00000000-0005-0000-0000-0000D1000000}"/>
    <cellStyle name="40% - アクセント 3 6 2" xfId="211" xr:uid="{00000000-0005-0000-0000-0000D2000000}"/>
    <cellStyle name="40% - アクセント 3 7" xfId="212" xr:uid="{00000000-0005-0000-0000-0000D3000000}"/>
    <cellStyle name="40% - アクセント 3 7 2" xfId="213" xr:uid="{00000000-0005-0000-0000-0000D4000000}"/>
    <cellStyle name="40% - アクセント 3 8" xfId="214" xr:uid="{00000000-0005-0000-0000-0000D5000000}"/>
    <cellStyle name="40% - アクセント 3 8 2" xfId="215" xr:uid="{00000000-0005-0000-0000-0000D6000000}"/>
    <cellStyle name="40% - アクセント 3 9" xfId="216" xr:uid="{00000000-0005-0000-0000-0000D7000000}"/>
    <cellStyle name="40% - アクセント 3 9 2" xfId="217" xr:uid="{00000000-0005-0000-0000-0000D8000000}"/>
    <cellStyle name="40% - アクセント 4 10" xfId="218" xr:uid="{00000000-0005-0000-0000-0000D9000000}"/>
    <cellStyle name="40% - アクセント 4 10 2" xfId="219" xr:uid="{00000000-0005-0000-0000-0000DA000000}"/>
    <cellStyle name="40% - アクセント 4 11" xfId="220" xr:uid="{00000000-0005-0000-0000-0000DB000000}"/>
    <cellStyle name="40% - アクセント 4 11 2" xfId="221" xr:uid="{00000000-0005-0000-0000-0000DC000000}"/>
    <cellStyle name="40% - アクセント 4 12" xfId="222" xr:uid="{00000000-0005-0000-0000-0000DD000000}"/>
    <cellStyle name="40% - アクセント 4 12 2" xfId="223" xr:uid="{00000000-0005-0000-0000-0000DE000000}"/>
    <cellStyle name="40% - アクセント 4 13" xfId="224" xr:uid="{00000000-0005-0000-0000-0000DF000000}"/>
    <cellStyle name="40% - アクセント 4 13 2" xfId="225" xr:uid="{00000000-0005-0000-0000-0000E0000000}"/>
    <cellStyle name="40% - アクセント 4 2" xfId="226" xr:uid="{00000000-0005-0000-0000-0000E1000000}"/>
    <cellStyle name="40% - アクセント 4 2 2" xfId="227" xr:uid="{00000000-0005-0000-0000-0000E2000000}"/>
    <cellStyle name="40% - アクセント 4 3" xfId="228" xr:uid="{00000000-0005-0000-0000-0000E3000000}"/>
    <cellStyle name="40% - アクセント 4 3 2" xfId="229" xr:uid="{00000000-0005-0000-0000-0000E4000000}"/>
    <cellStyle name="40% - アクセント 4 4" xfId="230" xr:uid="{00000000-0005-0000-0000-0000E5000000}"/>
    <cellStyle name="40% - アクセント 4 4 2" xfId="231" xr:uid="{00000000-0005-0000-0000-0000E6000000}"/>
    <cellStyle name="40% - アクセント 4 5" xfId="232" xr:uid="{00000000-0005-0000-0000-0000E7000000}"/>
    <cellStyle name="40% - アクセント 4 5 2" xfId="233" xr:uid="{00000000-0005-0000-0000-0000E8000000}"/>
    <cellStyle name="40% - アクセント 4 6" xfId="234" xr:uid="{00000000-0005-0000-0000-0000E9000000}"/>
    <cellStyle name="40% - アクセント 4 6 2" xfId="235" xr:uid="{00000000-0005-0000-0000-0000EA000000}"/>
    <cellStyle name="40% - アクセント 4 7" xfId="236" xr:uid="{00000000-0005-0000-0000-0000EB000000}"/>
    <cellStyle name="40% - アクセント 4 7 2" xfId="237" xr:uid="{00000000-0005-0000-0000-0000EC000000}"/>
    <cellStyle name="40% - アクセント 4 8" xfId="238" xr:uid="{00000000-0005-0000-0000-0000ED000000}"/>
    <cellStyle name="40% - アクセント 4 8 2" xfId="239" xr:uid="{00000000-0005-0000-0000-0000EE000000}"/>
    <cellStyle name="40% - アクセント 4 9" xfId="240" xr:uid="{00000000-0005-0000-0000-0000EF000000}"/>
    <cellStyle name="40% - アクセント 4 9 2" xfId="241" xr:uid="{00000000-0005-0000-0000-0000F0000000}"/>
    <cellStyle name="40% - アクセント 5 10" xfId="242" xr:uid="{00000000-0005-0000-0000-0000F1000000}"/>
    <cellStyle name="40% - アクセント 5 10 2" xfId="243" xr:uid="{00000000-0005-0000-0000-0000F2000000}"/>
    <cellStyle name="40% - アクセント 5 11" xfId="244" xr:uid="{00000000-0005-0000-0000-0000F3000000}"/>
    <cellStyle name="40% - アクセント 5 11 2" xfId="245" xr:uid="{00000000-0005-0000-0000-0000F4000000}"/>
    <cellStyle name="40% - アクセント 5 12" xfId="246" xr:uid="{00000000-0005-0000-0000-0000F5000000}"/>
    <cellStyle name="40% - アクセント 5 12 2" xfId="247" xr:uid="{00000000-0005-0000-0000-0000F6000000}"/>
    <cellStyle name="40% - アクセント 5 13" xfId="248" xr:uid="{00000000-0005-0000-0000-0000F7000000}"/>
    <cellStyle name="40% - アクセント 5 13 2" xfId="249" xr:uid="{00000000-0005-0000-0000-0000F8000000}"/>
    <cellStyle name="40% - アクセント 5 2" xfId="250" xr:uid="{00000000-0005-0000-0000-0000F9000000}"/>
    <cellStyle name="40% - アクセント 5 2 2" xfId="251" xr:uid="{00000000-0005-0000-0000-0000FA000000}"/>
    <cellStyle name="40% - アクセント 5 3" xfId="252" xr:uid="{00000000-0005-0000-0000-0000FB000000}"/>
    <cellStyle name="40% - アクセント 5 3 2" xfId="253" xr:uid="{00000000-0005-0000-0000-0000FC000000}"/>
    <cellStyle name="40% - アクセント 5 4" xfId="254" xr:uid="{00000000-0005-0000-0000-0000FD000000}"/>
    <cellStyle name="40% - アクセント 5 4 2" xfId="255" xr:uid="{00000000-0005-0000-0000-0000FE000000}"/>
    <cellStyle name="40% - アクセント 5 5" xfId="256" xr:uid="{00000000-0005-0000-0000-0000FF000000}"/>
    <cellStyle name="40% - アクセント 5 5 2" xfId="257" xr:uid="{00000000-0005-0000-0000-000000010000}"/>
    <cellStyle name="40% - アクセント 5 6" xfId="258" xr:uid="{00000000-0005-0000-0000-000001010000}"/>
    <cellStyle name="40% - アクセント 5 6 2" xfId="259" xr:uid="{00000000-0005-0000-0000-000002010000}"/>
    <cellStyle name="40% - アクセント 5 7" xfId="260" xr:uid="{00000000-0005-0000-0000-000003010000}"/>
    <cellStyle name="40% - アクセント 5 7 2" xfId="261" xr:uid="{00000000-0005-0000-0000-000004010000}"/>
    <cellStyle name="40% - アクセント 5 8" xfId="262" xr:uid="{00000000-0005-0000-0000-000005010000}"/>
    <cellStyle name="40% - アクセント 5 8 2" xfId="263" xr:uid="{00000000-0005-0000-0000-000006010000}"/>
    <cellStyle name="40% - アクセント 5 9" xfId="264" xr:uid="{00000000-0005-0000-0000-000007010000}"/>
    <cellStyle name="40% - アクセント 5 9 2" xfId="265" xr:uid="{00000000-0005-0000-0000-000008010000}"/>
    <cellStyle name="40% - アクセント 6 10" xfId="266" xr:uid="{00000000-0005-0000-0000-000009010000}"/>
    <cellStyle name="40% - アクセント 6 10 2" xfId="267" xr:uid="{00000000-0005-0000-0000-00000A010000}"/>
    <cellStyle name="40% - アクセント 6 11" xfId="268" xr:uid="{00000000-0005-0000-0000-00000B010000}"/>
    <cellStyle name="40% - アクセント 6 11 2" xfId="269" xr:uid="{00000000-0005-0000-0000-00000C010000}"/>
    <cellStyle name="40% - アクセント 6 12" xfId="270" xr:uid="{00000000-0005-0000-0000-00000D010000}"/>
    <cellStyle name="40% - アクセント 6 12 2" xfId="271" xr:uid="{00000000-0005-0000-0000-00000E010000}"/>
    <cellStyle name="40% - アクセント 6 13" xfId="272" xr:uid="{00000000-0005-0000-0000-00000F010000}"/>
    <cellStyle name="40% - アクセント 6 13 2" xfId="273" xr:uid="{00000000-0005-0000-0000-000010010000}"/>
    <cellStyle name="40% - アクセント 6 2" xfId="274" xr:uid="{00000000-0005-0000-0000-000011010000}"/>
    <cellStyle name="40% - アクセント 6 2 2" xfId="275" xr:uid="{00000000-0005-0000-0000-000012010000}"/>
    <cellStyle name="40% - アクセント 6 3" xfId="276" xr:uid="{00000000-0005-0000-0000-000013010000}"/>
    <cellStyle name="40% - アクセント 6 3 2" xfId="277" xr:uid="{00000000-0005-0000-0000-000014010000}"/>
    <cellStyle name="40% - アクセント 6 4" xfId="278" xr:uid="{00000000-0005-0000-0000-000015010000}"/>
    <cellStyle name="40% - アクセント 6 4 2" xfId="279" xr:uid="{00000000-0005-0000-0000-000016010000}"/>
    <cellStyle name="40% - アクセント 6 5" xfId="280" xr:uid="{00000000-0005-0000-0000-000017010000}"/>
    <cellStyle name="40% - アクセント 6 5 2" xfId="281" xr:uid="{00000000-0005-0000-0000-000018010000}"/>
    <cellStyle name="40% - アクセント 6 6" xfId="282" xr:uid="{00000000-0005-0000-0000-000019010000}"/>
    <cellStyle name="40% - アクセント 6 6 2" xfId="283" xr:uid="{00000000-0005-0000-0000-00001A010000}"/>
    <cellStyle name="40% - アクセント 6 7" xfId="284" xr:uid="{00000000-0005-0000-0000-00001B010000}"/>
    <cellStyle name="40% - アクセント 6 7 2" xfId="285" xr:uid="{00000000-0005-0000-0000-00001C010000}"/>
    <cellStyle name="40% - アクセント 6 8" xfId="286" xr:uid="{00000000-0005-0000-0000-00001D010000}"/>
    <cellStyle name="40% - アクセント 6 8 2" xfId="287" xr:uid="{00000000-0005-0000-0000-00001E010000}"/>
    <cellStyle name="40% - アクセント 6 9" xfId="288" xr:uid="{00000000-0005-0000-0000-00001F010000}"/>
    <cellStyle name="40% - アクセント 6 9 2" xfId="289" xr:uid="{00000000-0005-0000-0000-000020010000}"/>
    <cellStyle name="60% - アクセント 1 10" xfId="290" xr:uid="{00000000-0005-0000-0000-000021010000}"/>
    <cellStyle name="60% - アクセント 1 11" xfId="291" xr:uid="{00000000-0005-0000-0000-000022010000}"/>
    <cellStyle name="60% - アクセント 1 12" xfId="292" xr:uid="{00000000-0005-0000-0000-000023010000}"/>
    <cellStyle name="60% - アクセント 1 13" xfId="293" xr:uid="{00000000-0005-0000-0000-000024010000}"/>
    <cellStyle name="60% - アクセント 1 2" xfId="294" xr:uid="{00000000-0005-0000-0000-000025010000}"/>
    <cellStyle name="60% - アクセント 1 3" xfId="295" xr:uid="{00000000-0005-0000-0000-000026010000}"/>
    <cellStyle name="60% - アクセント 1 4" xfId="296" xr:uid="{00000000-0005-0000-0000-000027010000}"/>
    <cellStyle name="60% - アクセント 1 5" xfId="297" xr:uid="{00000000-0005-0000-0000-000028010000}"/>
    <cellStyle name="60% - アクセント 1 6" xfId="298" xr:uid="{00000000-0005-0000-0000-000029010000}"/>
    <cellStyle name="60% - アクセント 1 7" xfId="299" xr:uid="{00000000-0005-0000-0000-00002A010000}"/>
    <cellStyle name="60% - アクセント 1 8" xfId="300" xr:uid="{00000000-0005-0000-0000-00002B010000}"/>
    <cellStyle name="60% - アクセント 1 9" xfId="301" xr:uid="{00000000-0005-0000-0000-00002C010000}"/>
    <cellStyle name="60% - アクセント 2 10" xfId="302" xr:uid="{00000000-0005-0000-0000-00002D010000}"/>
    <cellStyle name="60% - アクセント 2 11" xfId="303" xr:uid="{00000000-0005-0000-0000-00002E010000}"/>
    <cellStyle name="60% - アクセント 2 12" xfId="304" xr:uid="{00000000-0005-0000-0000-00002F010000}"/>
    <cellStyle name="60% - アクセント 2 13" xfId="305" xr:uid="{00000000-0005-0000-0000-000030010000}"/>
    <cellStyle name="60% - アクセント 2 2" xfId="306" xr:uid="{00000000-0005-0000-0000-000031010000}"/>
    <cellStyle name="60% - アクセント 2 3" xfId="307" xr:uid="{00000000-0005-0000-0000-000032010000}"/>
    <cellStyle name="60% - アクセント 2 4" xfId="308" xr:uid="{00000000-0005-0000-0000-000033010000}"/>
    <cellStyle name="60% - アクセント 2 5" xfId="309" xr:uid="{00000000-0005-0000-0000-000034010000}"/>
    <cellStyle name="60% - アクセント 2 6" xfId="310" xr:uid="{00000000-0005-0000-0000-000035010000}"/>
    <cellStyle name="60% - アクセント 2 7" xfId="311" xr:uid="{00000000-0005-0000-0000-000036010000}"/>
    <cellStyle name="60% - アクセント 2 8" xfId="312" xr:uid="{00000000-0005-0000-0000-000037010000}"/>
    <cellStyle name="60% - アクセント 2 9" xfId="313" xr:uid="{00000000-0005-0000-0000-000038010000}"/>
    <cellStyle name="60% - アクセント 3 10" xfId="314" xr:uid="{00000000-0005-0000-0000-000039010000}"/>
    <cellStyle name="60% - アクセント 3 11" xfId="315" xr:uid="{00000000-0005-0000-0000-00003A010000}"/>
    <cellStyle name="60% - アクセント 3 12" xfId="316" xr:uid="{00000000-0005-0000-0000-00003B010000}"/>
    <cellStyle name="60% - アクセント 3 13" xfId="317" xr:uid="{00000000-0005-0000-0000-00003C010000}"/>
    <cellStyle name="60% - アクセント 3 2" xfId="318" xr:uid="{00000000-0005-0000-0000-00003D010000}"/>
    <cellStyle name="60% - アクセント 3 3" xfId="319" xr:uid="{00000000-0005-0000-0000-00003E010000}"/>
    <cellStyle name="60% - アクセント 3 4" xfId="320" xr:uid="{00000000-0005-0000-0000-00003F010000}"/>
    <cellStyle name="60% - アクセント 3 5" xfId="321" xr:uid="{00000000-0005-0000-0000-000040010000}"/>
    <cellStyle name="60% - アクセント 3 6" xfId="322" xr:uid="{00000000-0005-0000-0000-000041010000}"/>
    <cellStyle name="60% - アクセント 3 7" xfId="323" xr:uid="{00000000-0005-0000-0000-000042010000}"/>
    <cellStyle name="60% - アクセント 3 8" xfId="324" xr:uid="{00000000-0005-0000-0000-000043010000}"/>
    <cellStyle name="60% - アクセント 3 9" xfId="325" xr:uid="{00000000-0005-0000-0000-000044010000}"/>
    <cellStyle name="60% - アクセント 4 10" xfId="326" xr:uid="{00000000-0005-0000-0000-000045010000}"/>
    <cellStyle name="60% - アクセント 4 11" xfId="327" xr:uid="{00000000-0005-0000-0000-000046010000}"/>
    <cellStyle name="60% - アクセント 4 12" xfId="328" xr:uid="{00000000-0005-0000-0000-000047010000}"/>
    <cellStyle name="60% - アクセント 4 13" xfId="329" xr:uid="{00000000-0005-0000-0000-000048010000}"/>
    <cellStyle name="60% - アクセント 4 2" xfId="330" xr:uid="{00000000-0005-0000-0000-000049010000}"/>
    <cellStyle name="60% - アクセント 4 3" xfId="331" xr:uid="{00000000-0005-0000-0000-00004A010000}"/>
    <cellStyle name="60% - アクセント 4 4" xfId="332" xr:uid="{00000000-0005-0000-0000-00004B010000}"/>
    <cellStyle name="60% - アクセント 4 5" xfId="333" xr:uid="{00000000-0005-0000-0000-00004C010000}"/>
    <cellStyle name="60% - アクセント 4 6" xfId="334" xr:uid="{00000000-0005-0000-0000-00004D010000}"/>
    <cellStyle name="60% - アクセント 4 7" xfId="335" xr:uid="{00000000-0005-0000-0000-00004E010000}"/>
    <cellStyle name="60% - アクセント 4 8" xfId="336" xr:uid="{00000000-0005-0000-0000-00004F010000}"/>
    <cellStyle name="60% - アクセント 4 9" xfId="337" xr:uid="{00000000-0005-0000-0000-000050010000}"/>
    <cellStyle name="60% - アクセント 5 10" xfId="338" xr:uid="{00000000-0005-0000-0000-000051010000}"/>
    <cellStyle name="60% - アクセント 5 11" xfId="339" xr:uid="{00000000-0005-0000-0000-000052010000}"/>
    <cellStyle name="60% - アクセント 5 12" xfId="340" xr:uid="{00000000-0005-0000-0000-000053010000}"/>
    <cellStyle name="60% - アクセント 5 13" xfId="341" xr:uid="{00000000-0005-0000-0000-000054010000}"/>
    <cellStyle name="60% - アクセント 5 2" xfId="342" xr:uid="{00000000-0005-0000-0000-000055010000}"/>
    <cellStyle name="60% - アクセント 5 3" xfId="343" xr:uid="{00000000-0005-0000-0000-000056010000}"/>
    <cellStyle name="60% - アクセント 5 4" xfId="344" xr:uid="{00000000-0005-0000-0000-000057010000}"/>
    <cellStyle name="60% - アクセント 5 5" xfId="345" xr:uid="{00000000-0005-0000-0000-000058010000}"/>
    <cellStyle name="60% - アクセント 5 6" xfId="346" xr:uid="{00000000-0005-0000-0000-000059010000}"/>
    <cellStyle name="60% - アクセント 5 7" xfId="347" xr:uid="{00000000-0005-0000-0000-00005A010000}"/>
    <cellStyle name="60% - アクセント 5 8" xfId="348" xr:uid="{00000000-0005-0000-0000-00005B010000}"/>
    <cellStyle name="60% - アクセント 5 9" xfId="349" xr:uid="{00000000-0005-0000-0000-00005C010000}"/>
    <cellStyle name="60% - アクセント 6 10" xfId="350" xr:uid="{00000000-0005-0000-0000-00005D010000}"/>
    <cellStyle name="60% - アクセント 6 11" xfId="351" xr:uid="{00000000-0005-0000-0000-00005E010000}"/>
    <cellStyle name="60% - アクセント 6 12" xfId="352" xr:uid="{00000000-0005-0000-0000-00005F010000}"/>
    <cellStyle name="60% - アクセント 6 13" xfId="353" xr:uid="{00000000-0005-0000-0000-000060010000}"/>
    <cellStyle name="60% - アクセント 6 2" xfId="354" xr:uid="{00000000-0005-0000-0000-000061010000}"/>
    <cellStyle name="60% - アクセント 6 3" xfId="355" xr:uid="{00000000-0005-0000-0000-000062010000}"/>
    <cellStyle name="60% - アクセント 6 4" xfId="356" xr:uid="{00000000-0005-0000-0000-000063010000}"/>
    <cellStyle name="60% - アクセント 6 5" xfId="357" xr:uid="{00000000-0005-0000-0000-000064010000}"/>
    <cellStyle name="60% - アクセント 6 6" xfId="358" xr:uid="{00000000-0005-0000-0000-000065010000}"/>
    <cellStyle name="60% - アクセント 6 7" xfId="359" xr:uid="{00000000-0005-0000-0000-000066010000}"/>
    <cellStyle name="60% - アクセント 6 8" xfId="360" xr:uid="{00000000-0005-0000-0000-000067010000}"/>
    <cellStyle name="60% - アクセント 6 9" xfId="361" xr:uid="{00000000-0005-0000-0000-000068010000}"/>
    <cellStyle name="8p" xfId="362" xr:uid="{00000000-0005-0000-0000-000069010000}"/>
    <cellStyle name="AMANO価格表" xfId="363" xr:uid="{00000000-0005-0000-0000-00006A010000}"/>
    <cellStyle name="Calc Currency (0)" xfId="364" xr:uid="{00000000-0005-0000-0000-00006B010000}"/>
    <cellStyle name="Comma [0]" xfId="365" xr:uid="{00000000-0005-0000-0000-00006C010000}"/>
    <cellStyle name="Comma_laroux" xfId="366" xr:uid="{00000000-0005-0000-0000-00006D010000}"/>
    <cellStyle name="Currency [0]" xfId="367" xr:uid="{00000000-0005-0000-0000-00006E010000}"/>
    <cellStyle name="Currency_laroux" xfId="368" xr:uid="{00000000-0005-0000-0000-00006F010000}"/>
    <cellStyle name="entry" xfId="369" xr:uid="{00000000-0005-0000-0000-000070010000}"/>
    <cellStyle name="GBS Files" xfId="370" xr:uid="{00000000-0005-0000-0000-000071010000}"/>
    <cellStyle name="Grey" xfId="371" xr:uid="{00000000-0005-0000-0000-000072010000}"/>
    <cellStyle name="Header1" xfId="372" xr:uid="{00000000-0005-0000-0000-000073010000}"/>
    <cellStyle name="Header2" xfId="373" xr:uid="{00000000-0005-0000-0000-000074010000}"/>
    <cellStyle name="IBM(401K)" xfId="374" xr:uid="{00000000-0005-0000-0000-000075010000}"/>
    <cellStyle name="Input [yellow]" xfId="375" xr:uid="{00000000-0005-0000-0000-000076010000}"/>
    <cellStyle name="J401K" xfId="376" xr:uid="{00000000-0005-0000-0000-000077010000}"/>
    <cellStyle name="Normal - Style1" xfId="377" xr:uid="{00000000-0005-0000-0000-000078010000}"/>
    <cellStyle name="Normal_#18-Internet" xfId="378" xr:uid="{00000000-0005-0000-0000-000079010000}"/>
    <cellStyle name="Percent [2]" xfId="379" xr:uid="{00000000-0005-0000-0000-00007A010000}"/>
    <cellStyle name="price" xfId="380" xr:uid="{00000000-0005-0000-0000-00007B010000}"/>
    <cellStyle name="revised" xfId="381" xr:uid="{00000000-0005-0000-0000-00007C010000}"/>
    <cellStyle name="section" xfId="382" xr:uid="{00000000-0005-0000-0000-00007D010000}"/>
    <cellStyle name="subhead" xfId="383" xr:uid="{00000000-0005-0000-0000-00007E010000}"/>
    <cellStyle name="title" xfId="384" xr:uid="{00000000-0005-0000-0000-00007F010000}"/>
    <cellStyle name="アクセント 1 10" xfId="385" xr:uid="{00000000-0005-0000-0000-000080010000}"/>
    <cellStyle name="アクセント 1 11" xfId="386" xr:uid="{00000000-0005-0000-0000-000081010000}"/>
    <cellStyle name="アクセント 1 12" xfId="387" xr:uid="{00000000-0005-0000-0000-000082010000}"/>
    <cellStyle name="アクセント 1 13" xfId="388" xr:uid="{00000000-0005-0000-0000-000083010000}"/>
    <cellStyle name="アクセント 1 2" xfId="389" xr:uid="{00000000-0005-0000-0000-000084010000}"/>
    <cellStyle name="アクセント 1 3" xfId="390" xr:uid="{00000000-0005-0000-0000-000085010000}"/>
    <cellStyle name="アクセント 1 4" xfId="391" xr:uid="{00000000-0005-0000-0000-000086010000}"/>
    <cellStyle name="アクセント 1 5" xfId="392" xr:uid="{00000000-0005-0000-0000-000087010000}"/>
    <cellStyle name="アクセント 1 6" xfId="393" xr:uid="{00000000-0005-0000-0000-000088010000}"/>
    <cellStyle name="アクセント 1 7" xfId="394" xr:uid="{00000000-0005-0000-0000-000089010000}"/>
    <cellStyle name="アクセント 1 8" xfId="395" xr:uid="{00000000-0005-0000-0000-00008A010000}"/>
    <cellStyle name="アクセント 1 9" xfId="396" xr:uid="{00000000-0005-0000-0000-00008B010000}"/>
    <cellStyle name="アクセント 2 10" xfId="397" xr:uid="{00000000-0005-0000-0000-00008C010000}"/>
    <cellStyle name="アクセント 2 11" xfId="398" xr:uid="{00000000-0005-0000-0000-00008D010000}"/>
    <cellStyle name="アクセント 2 12" xfId="399" xr:uid="{00000000-0005-0000-0000-00008E010000}"/>
    <cellStyle name="アクセント 2 13" xfId="400" xr:uid="{00000000-0005-0000-0000-00008F010000}"/>
    <cellStyle name="アクセント 2 2" xfId="401" xr:uid="{00000000-0005-0000-0000-000090010000}"/>
    <cellStyle name="アクセント 2 3" xfId="402" xr:uid="{00000000-0005-0000-0000-000091010000}"/>
    <cellStyle name="アクセント 2 4" xfId="403" xr:uid="{00000000-0005-0000-0000-000092010000}"/>
    <cellStyle name="アクセント 2 5" xfId="404" xr:uid="{00000000-0005-0000-0000-000093010000}"/>
    <cellStyle name="アクセント 2 6" xfId="405" xr:uid="{00000000-0005-0000-0000-000094010000}"/>
    <cellStyle name="アクセント 2 7" xfId="406" xr:uid="{00000000-0005-0000-0000-000095010000}"/>
    <cellStyle name="アクセント 2 8" xfId="407" xr:uid="{00000000-0005-0000-0000-000096010000}"/>
    <cellStyle name="アクセント 2 9" xfId="408" xr:uid="{00000000-0005-0000-0000-000097010000}"/>
    <cellStyle name="アクセント 3 10" xfId="409" xr:uid="{00000000-0005-0000-0000-000098010000}"/>
    <cellStyle name="アクセント 3 11" xfId="410" xr:uid="{00000000-0005-0000-0000-000099010000}"/>
    <cellStyle name="アクセント 3 12" xfId="411" xr:uid="{00000000-0005-0000-0000-00009A010000}"/>
    <cellStyle name="アクセント 3 13" xfId="412" xr:uid="{00000000-0005-0000-0000-00009B010000}"/>
    <cellStyle name="アクセント 3 2" xfId="413" xr:uid="{00000000-0005-0000-0000-00009C010000}"/>
    <cellStyle name="アクセント 3 3" xfId="414" xr:uid="{00000000-0005-0000-0000-00009D010000}"/>
    <cellStyle name="アクセント 3 4" xfId="415" xr:uid="{00000000-0005-0000-0000-00009E010000}"/>
    <cellStyle name="アクセント 3 5" xfId="416" xr:uid="{00000000-0005-0000-0000-00009F010000}"/>
    <cellStyle name="アクセント 3 6" xfId="417" xr:uid="{00000000-0005-0000-0000-0000A0010000}"/>
    <cellStyle name="アクセント 3 7" xfId="418" xr:uid="{00000000-0005-0000-0000-0000A1010000}"/>
    <cellStyle name="アクセント 3 8" xfId="419" xr:uid="{00000000-0005-0000-0000-0000A2010000}"/>
    <cellStyle name="アクセント 3 9" xfId="420" xr:uid="{00000000-0005-0000-0000-0000A3010000}"/>
    <cellStyle name="アクセント 4 10" xfId="421" xr:uid="{00000000-0005-0000-0000-0000A4010000}"/>
    <cellStyle name="アクセント 4 11" xfId="422" xr:uid="{00000000-0005-0000-0000-0000A5010000}"/>
    <cellStyle name="アクセント 4 12" xfId="423" xr:uid="{00000000-0005-0000-0000-0000A6010000}"/>
    <cellStyle name="アクセント 4 13" xfId="424" xr:uid="{00000000-0005-0000-0000-0000A7010000}"/>
    <cellStyle name="アクセント 4 2" xfId="425" xr:uid="{00000000-0005-0000-0000-0000A8010000}"/>
    <cellStyle name="アクセント 4 3" xfId="426" xr:uid="{00000000-0005-0000-0000-0000A9010000}"/>
    <cellStyle name="アクセント 4 4" xfId="427" xr:uid="{00000000-0005-0000-0000-0000AA010000}"/>
    <cellStyle name="アクセント 4 5" xfId="428" xr:uid="{00000000-0005-0000-0000-0000AB010000}"/>
    <cellStyle name="アクセント 4 6" xfId="429" xr:uid="{00000000-0005-0000-0000-0000AC010000}"/>
    <cellStyle name="アクセント 4 7" xfId="430" xr:uid="{00000000-0005-0000-0000-0000AD010000}"/>
    <cellStyle name="アクセント 4 8" xfId="431" xr:uid="{00000000-0005-0000-0000-0000AE010000}"/>
    <cellStyle name="アクセント 4 9" xfId="432" xr:uid="{00000000-0005-0000-0000-0000AF010000}"/>
    <cellStyle name="アクセント 5 10" xfId="433" xr:uid="{00000000-0005-0000-0000-0000B0010000}"/>
    <cellStyle name="アクセント 5 11" xfId="434" xr:uid="{00000000-0005-0000-0000-0000B1010000}"/>
    <cellStyle name="アクセント 5 12" xfId="435" xr:uid="{00000000-0005-0000-0000-0000B2010000}"/>
    <cellStyle name="アクセント 5 13" xfId="436" xr:uid="{00000000-0005-0000-0000-0000B3010000}"/>
    <cellStyle name="アクセント 5 2" xfId="437" xr:uid="{00000000-0005-0000-0000-0000B4010000}"/>
    <cellStyle name="アクセント 5 3" xfId="438" xr:uid="{00000000-0005-0000-0000-0000B5010000}"/>
    <cellStyle name="アクセント 5 4" xfId="439" xr:uid="{00000000-0005-0000-0000-0000B6010000}"/>
    <cellStyle name="アクセント 5 5" xfId="440" xr:uid="{00000000-0005-0000-0000-0000B7010000}"/>
    <cellStyle name="アクセント 5 6" xfId="441" xr:uid="{00000000-0005-0000-0000-0000B8010000}"/>
    <cellStyle name="アクセント 5 7" xfId="442" xr:uid="{00000000-0005-0000-0000-0000B9010000}"/>
    <cellStyle name="アクセント 5 8" xfId="443" xr:uid="{00000000-0005-0000-0000-0000BA010000}"/>
    <cellStyle name="アクセント 5 9" xfId="444" xr:uid="{00000000-0005-0000-0000-0000BB010000}"/>
    <cellStyle name="アクセント 6 10" xfId="445" xr:uid="{00000000-0005-0000-0000-0000BC010000}"/>
    <cellStyle name="アクセント 6 11" xfId="446" xr:uid="{00000000-0005-0000-0000-0000BD010000}"/>
    <cellStyle name="アクセント 6 12" xfId="447" xr:uid="{00000000-0005-0000-0000-0000BE010000}"/>
    <cellStyle name="アクセント 6 13" xfId="448" xr:uid="{00000000-0005-0000-0000-0000BF010000}"/>
    <cellStyle name="アクセント 6 2" xfId="449" xr:uid="{00000000-0005-0000-0000-0000C0010000}"/>
    <cellStyle name="アクセント 6 3" xfId="450" xr:uid="{00000000-0005-0000-0000-0000C1010000}"/>
    <cellStyle name="アクセント 6 4" xfId="451" xr:uid="{00000000-0005-0000-0000-0000C2010000}"/>
    <cellStyle name="アクセント 6 5" xfId="452" xr:uid="{00000000-0005-0000-0000-0000C3010000}"/>
    <cellStyle name="アクセント 6 6" xfId="453" xr:uid="{00000000-0005-0000-0000-0000C4010000}"/>
    <cellStyle name="アクセント 6 7" xfId="454" xr:uid="{00000000-0005-0000-0000-0000C5010000}"/>
    <cellStyle name="アクセント 6 8" xfId="455" xr:uid="{00000000-0005-0000-0000-0000C6010000}"/>
    <cellStyle name="アクセント 6 9" xfId="456" xr:uid="{00000000-0005-0000-0000-0000C7010000}"/>
    <cellStyle name="スタイル 1" xfId="457" xr:uid="{00000000-0005-0000-0000-0000C8010000}"/>
    <cellStyle name="スタイル 2" xfId="458" xr:uid="{00000000-0005-0000-0000-0000C9010000}"/>
    <cellStyle name="スタイル 3" xfId="459" xr:uid="{00000000-0005-0000-0000-0000CA010000}"/>
    <cellStyle name="スタイル 4" xfId="460" xr:uid="{00000000-0005-0000-0000-0000CB010000}"/>
    <cellStyle name="スタイル 5" xfId="461" xr:uid="{00000000-0005-0000-0000-0000CC010000}"/>
    <cellStyle name="スタイル 6" xfId="462" xr:uid="{00000000-0005-0000-0000-0000CD010000}"/>
    <cellStyle name="スタイル 7" xfId="463" xr:uid="{00000000-0005-0000-0000-0000CE010000}"/>
    <cellStyle name="スタイル 8" xfId="464" xr:uid="{00000000-0005-0000-0000-0000CF010000}"/>
    <cellStyle name="タイトル 10" xfId="465" xr:uid="{00000000-0005-0000-0000-0000D0010000}"/>
    <cellStyle name="タイトル 11" xfId="466" xr:uid="{00000000-0005-0000-0000-0000D1010000}"/>
    <cellStyle name="タイトル 12" xfId="467" xr:uid="{00000000-0005-0000-0000-0000D2010000}"/>
    <cellStyle name="タイトル 13" xfId="468" xr:uid="{00000000-0005-0000-0000-0000D3010000}"/>
    <cellStyle name="タイトル 2" xfId="469" xr:uid="{00000000-0005-0000-0000-0000D4010000}"/>
    <cellStyle name="タイトル 3" xfId="470" xr:uid="{00000000-0005-0000-0000-0000D5010000}"/>
    <cellStyle name="タイトル 4" xfId="471" xr:uid="{00000000-0005-0000-0000-0000D6010000}"/>
    <cellStyle name="タイトル 5" xfId="472" xr:uid="{00000000-0005-0000-0000-0000D7010000}"/>
    <cellStyle name="タイトル 6" xfId="473" xr:uid="{00000000-0005-0000-0000-0000D8010000}"/>
    <cellStyle name="タイトル 7" xfId="474" xr:uid="{00000000-0005-0000-0000-0000D9010000}"/>
    <cellStyle name="タイトル 8" xfId="475" xr:uid="{00000000-0005-0000-0000-0000DA010000}"/>
    <cellStyle name="タイトル 9" xfId="476" xr:uid="{00000000-0005-0000-0000-0000DB010000}"/>
    <cellStyle name="チェック セル 10" xfId="477" xr:uid="{00000000-0005-0000-0000-0000DC010000}"/>
    <cellStyle name="チェック セル 11" xfId="478" xr:uid="{00000000-0005-0000-0000-0000DD010000}"/>
    <cellStyle name="チェック セル 12" xfId="479" xr:uid="{00000000-0005-0000-0000-0000DE010000}"/>
    <cellStyle name="チェック セル 13" xfId="480" xr:uid="{00000000-0005-0000-0000-0000DF010000}"/>
    <cellStyle name="チェック セル 2" xfId="481" xr:uid="{00000000-0005-0000-0000-0000E0010000}"/>
    <cellStyle name="チェック セル 3" xfId="482" xr:uid="{00000000-0005-0000-0000-0000E1010000}"/>
    <cellStyle name="チェック セル 4" xfId="483" xr:uid="{00000000-0005-0000-0000-0000E2010000}"/>
    <cellStyle name="チェック セル 5" xfId="484" xr:uid="{00000000-0005-0000-0000-0000E3010000}"/>
    <cellStyle name="チェック セル 6" xfId="485" xr:uid="{00000000-0005-0000-0000-0000E4010000}"/>
    <cellStyle name="チェック セル 7" xfId="486" xr:uid="{00000000-0005-0000-0000-0000E5010000}"/>
    <cellStyle name="チェック セル 8" xfId="487" xr:uid="{00000000-0005-0000-0000-0000E6010000}"/>
    <cellStyle name="チェック セル 9" xfId="488" xr:uid="{00000000-0005-0000-0000-0000E7010000}"/>
    <cellStyle name="どちらでもない 10" xfId="489" xr:uid="{00000000-0005-0000-0000-0000E8010000}"/>
    <cellStyle name="どちらでもない 11" xfId="490" xr:uid="{00000000-0005-0000-0000-0000E9010000}"/>
    <cellStyle name="どちらでもない 12" xfId="491" xr:uid="{00000000-0005-0000-0000-0000EA010000}"/>
    <cellStyle name="どちらでもない 13" xfId="492" xr:uid="{00000000-0005-0000-0000-0000EB010000}"/>
    <cellStyle name="どちらでもない 2" xfId="493" xr:uid="{00000000-0005-0000-0000-0000EC010000}"/>
    <cellStyle name="どちらでもない 3" xfId="494" xr:uid="{00000000-0005-0000-0000-0000ED010000}"/>
    <cellStyle name="どちらでもない 4" xfId="495" xr:uid="{00000000-0005-0000-0000-0000EE010000}"/>
    <cellStyle name="どちらでもない 5" xfId="496" xr:uid="{00000000-0005-0000-0000-0000EF010000}"/>
    <cellStyle name="どちらでもない 6" xfId="497" xr:uid="{00000000-0005-0000-0000-0000F0010000}"/>
    <cellStyle name="どちらでもない 7" xfId="498" xr:uid="{00000000-0005-0000-0000-0000F1010000}"/>
    <cellStyle name="どちらでもない 8" xfId="499" xr:uid="{00000000-0005-0000-0000-0000F2010000}"/>
    <cellStyle name="どちらでもない 9" xfId="500" xr:uid="{00000000-0005-0000-0000-0000F3010000}"/>
    <cellStyle name="パーセント()" xfId="501" xr:uid="{00000000-0005-0000-0000-0000F4010000}"/>
    <cellStyle name="パーセント(0.00)" xfId="502" xr:uid="{00000000-0005-0000-0000-0000F5010000}"/>
    <cellStyle name="パーセント[0.00]" xfId="503" xr:uid="{00000000-0005-0000-0000-0000F6010000}"/>
    <cellStyle name="メモ 10" xfId="504" xr:uid="{00000000-0005-0000-0000-0000F7010000}"/>
    <cellStyle name="メモ 11" xfId="505" xr:uid="{00000000-0005-0000-0000-0000F8010000}"/>
    <cellStyle name="メモ 12" xfId="506" xr:uid="{00000000-0005-0000-0000-0000F9010000}"/>
    <cellStyle name="メモ 13" xfId="507" xr:uid="{00000000-0005-0000-0000-0000FA010000}"/>
    <cellStyle name="メモ 2" xfId="508" xr:uid="{00000000-0005-0000-0000-0000FB010000}"/>
    <cellStyle name="メモ 3" xfId="509" xr:uid="{00000000-0005-0000-0000-0000FC010000}"/>
    <cellStyle name="メモ 4" xfId="510" xr:uid="{00000000-0005-0000-0000-0000FD010000}"/>
    <cellStyle name="メモ 5" xfId="511" xr:uid="{00000000-0005-0000-0000-0000FE010000}"/>
    <cellStyle name="メモ 6" xfId="512" xr:uid="{00000000-0005-0000-0000-0000FF010000}"/>
    <cellStyle name="メモ 7" xfId="513" xr:uid="{00000000-0005-0000-0000-000000020000}"/>
    <cellStyle name="メモ 8" xfId="514" xr:uid="{00000000-0005-0000-0000-000001020000}"/>
    <cellStyle name="メモ 9" xfId="515" xr:uid="{00000000-0005-0000-0000-000002020000}"/>
    <cellStyle name="リンク セル 10" xfId="516" xr:uid="{00000000-0005-0000-0000-000003020000}"/>
    <cellStyle name="リンク セル 11" xfId="517" xr:uid="{00000000-0005-0000-0000-000004020000}"/>
    <cellStyle name="リンク セル 12" xfId="518" xr:uid="{00000000-0005-0000-0000-000005020000}"/>
    <cellStyle name="リンク セル 13" xfId="519" xr:uid="{00000000-0005-0000-0000-000006020000}"/>
    <cellStyle name="リンク セル 2" xfId="520" xr:uid="{00000000-0005-0000-0000-000007020000}"/>
    <cellStyle name="リンク セル 3" xfId="521" xr:uid="{00000000-0005-0000-0000-000008020000}"/>
    <cellStyle name="リンク セル 4" xfId="522" xr:uid="{00000000-0005-0000-0000-000009020000}"/>
    <cellStyle name="リンク セル 5" xfId="523" xr:uid="{00000000-0005-0000-0000-00000A020000}"/>
    <cellStyle name="リンク セル 6" xfId="524" xr:uid="{00000000-0005-0000-0000-00000B020000}"/>
    <cellStyle name="リンク セル 7" xfId="525" xr:uid="{00000000-0005-0000-0000-00000C020000}"/>
    <cellStyle name="リンク セル 8" xfId="526" xr:uid="{00000000-0005-0000-0000-00000D020000}"/>
    <cellStyle name="リンク セル 9" xfId="527" xr:uid="{00000000-0005-0000-0000-00000E020000}"/>
    <cellStyle name="_x001d__x000c_K_x0014__x000d_&gt;V_x0001_&gt;_x0014_n_x001e__x0007__x0001__x0001_" xfId="528" xr:uid="{00000000-0005-0000-0000-00000F020000}"/>
    <cellStyle name="悪い 10" xfId="529" xr:uid="{00000000-0005-0000-0000-000010020000}"/>
    <cellStyle name="悪い 11" xfId="530" xr:uid="{00000000-0005-0000-0000-000011020000}"/>
    <cellStyle name="悪い 12" xfId="531" xr:uid="{00000000-0005-0000-0000-000012020000}"/>
    <cellStyle name="悪い 13" xfId="532" xr:uid="{00000000-0005-0000-0000-000013020000}"/>
    <cellStyle name="悪い 2" xfId="533" xr:uid="{00000000-0005-0000-0000-000014020000}"/>
    <cellStyle name="悪い 3" xfId="534" xr:uid="{00000000-0005-0000-0000-000015020000}"/>
    <cellStyle name="悪い 4" xfId="535" xr:uid="{00000000-0005-0000-0000-000016020000}"/>
    <cellStyle name="悪い 5" xfId="536" xr:uid="{00000000-0005-0000-0000-000017020000}"/>
    <cellStyle name="悪い 6" xfId="537" xr:uid="{00000000-0005-0000-0000-000018020000}"/>
    <cellStyle name="悪い 7" xfId="538" xr:uid="{00000000-0005-0000-0000-000019020000}"/>
    <cellStyle name="悪い 8" xfId="539" xr:uid="{00000000-0005-0000-0000-00001A020000}"/>
    <cellStyle name="悪い 9" xfId="540" xr:uid="{00000000-0005-0000-0000-00001B020000}"/>
    <cellStyle name="議事録" xfId="541" xr:uid="{00000000-0005-0000-0000-00001C020000}"/>
    <cellStyle name="型番" xfId="542" xr:uid="{00000000-0005-0000-0000-00001D020000}"/>
    <cellStyle name="計算 10" xfId="543" xr:uid="{00000000-0005-0000-0000-00001E020000}"/>
    <cellStyle name="計算 11" xfId="544" xr:uid="{00000000-0005-0000-0000-00001F020000}"/>
    <cellStyle name="計算 12" xfId="545" xr:uid="{00000000-0005-0000-0000-000020020000}"/>
    <cellStyle name="計算 13" xfId="546" xr:uid="{00000000-0005-0000-0000-000021020000}"/>
    <cellStyle name="計算 2" xfId="547" xr:uid="{00000000-0005-0000-0000-000022020000}"/>
    <cellStyle name="計算 3" xfId="548" xr:uid="{00000000-0005-0000-0000-000023020000}"/>
    <cellStyle name="計算 4" xfId="549" xr:uid="{00000000-0005-0000-0000-000024020000}"/>
    <cellStyle name="計算 5" xfId="550" xr:uid="{00000000-0005-0000-0000-000025020000}"/>
    <cellStyle name="計算 6" xfId="551" xr:uid="{00000000-0005-0000-0000-000026020000}"/>
    <cellStyle name="計算 7" xfId="552" xr:uid="{00000000-0005-0000-0000-000027020000}"/>
    <cellStyle name="計算 8" xfId="553" xr:uid="{00000000-0005-0000-0000-000028020000}"/>
    <cellStyle name="計算 9" xfId="554" xr:uid="{00000000-0005-0000-0000-000029020000}"/>
    <cellStyle name="警告文 10" xfId="555" xr:uid="{00000000-0005-0000-0000-00002A020000}"/>
    <cellStyle name="警告文 11" xfId="556" xr:uid="{00000000-0005-0000-0000-00002B020000}"/>
    <cellStyle name="警告文 12" xfId="557" xr:uid="{00000000-0005-0000-0000-00002C020000}"/>
    <cellStyle name="警告文 13" xfId="558" xr:uid="{00000000-0005-0000-0000-00002D020000}"/>
    <cellStyle name="警告文 2" xfId="559" xr:uid="{00000000-0005-0000-0000-00002E020000}"/>
    <cellStyle name="警告文 3" xfId="560" xr:uid="{00000000-0005-0000-0000-00002F020000}"/>
    <cellStyle name="警告文 4" xfId="561" xr:uid="{00000000-0005-0000-0000-000030020000}"/>
    <cellStyle name="警告文 5" xfId="562" xr:uid="{00000000-0005-0000-0000-000031020000}"/>
    <cellStyle name="警告文 6" xfId="563" xr:uid="{00000000-0005-0000-0000-000032020000}"/>
    <cellStyle name="警告文 7" xfId="564" xr:uid="{00000000-0005-0000-0000-000033020000}"/>
    <cellStyle name="警告文 8" xfId="565" xr:uid="{00000000-0005-0000-0000-000034020000}"/>
    <cellStyle name="警告文 9" xfId="566" xr:uid="{00000000-0005-0000-0000-000035020000}"/>
    <cellStyle name="桁区切り 2" xfId="567" xr:uid="{00000000-0005-0000-0000-000036020000}"/>
    <cellStyle name="桁区切り 3" xfId="568" xr:uid="{00000000-0005-0000-0000-000037020000}"/>
    <cellStyle name="桁区切り 4" xfId="569" xr:uid="{00000000-0005-0000-0000-000038020000}"/>
    <cellStyle name="桁区切り 4 2" xfId="570" xr:uid="{00000000-0005-0000-0000-000039020000}"/>
    <cellStyle name="見出し 1 10" xfId="571" xr:uid="{00000000-0005-0000-0000-00003A020000}"/>
    <cellStyle name="見出し 1 11" xfId="572" xr:uid="{00000000-0005-0000-0000-00003B020000}"/>
    <cellStyle name="見出し 1 12" xfId="573" xr:uid="{00000000-0005-0000-0000-00003C020000}"/>
    <cellStyle name="見出し 1 13" xfId="574" xr:uid="{00000000-0005-0000-0000-00003D020000}"/>
    <cellStyle name="見出し 1 2" xfId="575" xr:uid="{00000000-0005-0000-0000-00003E020000}"/>
    <cellStyle name="見出し 1 3" xfId="576" xr:uid="{00000000-0005-0000-0000-00003F020000}"/>
    <cellStyle name="見出し 1 4" xfId="577" xr:uid="{00000000-0005-0000-0000-000040020000}"/>
    <cellStyle name="見出し 1 5" xfId="578" xr:uid="{00000000-0005-0000-0000-000041020000}"/>
    <cellStyle name="見出し 1 6" xfId="579" xr:uid="{00000000-0005-0000-0000-000042020000}"/>
    <cellStyle name="見出し 1 7" xfId="580" xr:uid="{00000000-0005-0000-0000-000043020000}"/>
    <cellStyle name="見出し 1 8" xfId="581" xr:uid="{00000000-0005-0000-0000-000044020000}"/>
    <cellStyle name="見出し 1 9" xfId="582" xr:uid="{00000000-0005-0000-0000-000045020000}"/>
    <cellStyle name="見出し 2 10" xfId="583" xr:uid="{00000000-0005-0000-0000-000046020000}"/>
    <cellStyle name="見出し 2 11" xfId="584" xr:uid="{00000000-0005-0000-0000-000047020000}"/>
    <cellStyle name="見出し 2 12" xfId="585" xr:uid="{00000000-0005-0000-0000-000048020000}"/>
    <cellStyle name="見出し 2 13" xfId="586" xr:uid="{00000000-0005-0000-0000-000049020000}"/>
    <cellStyle name="見出し 2 2" xfId="587" xr:uid="{00000000-0005-0000-0000-00004A020000}"/>
    <cellStyle name="見出し 2 3" xfId="588" xr:uid="{00000000-0005-0000-0000-00004B020000}"/>
    <cellStyle name="見出し 2 4" xfId="589" xr:uid="{00000000-0005-0000-0000-00004C020000}"/>
    <cellStyle name="見出し 2 5" xfId="590" xr:uid="{00000000-0005-0000-0000-00004D020000}"/>
    <cellStyle name="見出し 2 6" xfId="591" xr:uid="{00000000-0005-0000-0000-00004E020000}"/>
    <cellStyle name="見出し 2 7" xfId="592" xr:uid="{00000000-0005-0000-0000-00004F020000}"/>
    <cellStyle name="見出し 2 8" xfId="593" xr:uid="{00000000-0005-0000-0000-000050020000}"/>
    <cellStyle name="見出し 2 9" xfId="594" xr:uid="{00000000-0005-0000-0000-000051020000}"/>
    <cellStyle name="見出し 3 10" xfId="595" xr:uid="{00000000-0005-0000-0000-000052020000}"/>
    <cellStyle name="見出し 3 11" xfId="596" xr:uid="{00000000-0005-0000-0000-000053020000}"/>
    <cellStyle name="見出し 3 12" xfId="597" xr:uid="{00000000-0005-0000-0000-000054020000}"/>
    <cellStyle name="見出し 3 13" xfId="598" xr:uid="{00000000-0005-0000-0000-000055020000}"/>
    <cellStyle name="見出し 3 2" xfId="599" xr:uid="{00000000-0005-0000-0000-000056020000}"/>
    <cellStyle name="見出し 3 3" xfId="600" xr:uid="{00000000-0005-0000-0000-000057020000}"/>
    <cellStyle name="見出し 3 4" xfId="601" xr:uid="{00000000-0005-0000-0000-000058020000}"/>
    <cellStyle name="見出し 3 5" xfId="602" xr:uid="{00000000-0005-0000-0000-000059020000}"/>
    <cellStyle name="見出し 3 6" xfId="603" xr:uid="{00000000-0005-0000-0000-00005A020000}"/>
    <cellStyle name="見出し 3 7" xfId="604" xr:uid="{00000000-0005-0000-0000-00005B020000}"/>
    <cellStyle name="見出し 3 8" xfId="605" xr:uid="{00000000-0005-0000-0000-00005C020000}"/>
    <cellStyle name="見出し 3 9" xfId="606" xr:uid="{00000000-0005-0000-0000-00005D020000}"/>
    <cellStyle name="見出し 4 10" xfId="607" xr:uid="{00000000-0005-0000-0000-00005E020000}"/>
    <cellStyle name="見出し 4 11" xfId="608" xr:uid="{00000000-0005-0000-0000-00005F020000}"/>
    <cellStyle name="見出し 4 12" xfId="609" xr:uid="{00000000-0005-0000-0000-000060020000}"/>
    <cellStyle name="見出し 4 13" xfId="610" xr:uid="{00000000-0005-0000-0000-000061020000}"/>
    <cellStyle name="見出し 4 2" xfId="611" xr:uid="{00000000-0005-0000-0000-000062020000}"/>
    <cellStyle name="見出し 4 3" xfId="612" xr:uid="{00000000-0005-0000-0000-000063020000}"/>
    <cellStyle name="見出し 4 4" xfId="613" xr:uid="{00000000-0005-0000-0000-000064020000}"/>
    <cellStyle name="見出し 4 5" xfId="614" xr:uid="{00000000-0005-0000-0000-000065020000}"/>
    <cellStyle name="見出し 4 6" xfId="615" xr:uid="{00000000-0005-0000-0000-000066020000}"/>
    <cellStyle name="見出し 4 7" xfId="616" xr:uid="{00000000-0005-0000-0000-000067020000}"/>
    <cellStyle name="見出し 4 8" xfId="617" xr:uid="{00000000-0005-0000-0000-000068020000}"/>
    <cellStyle name="見出し 4 9" xfId="618" xr:uid="{00000000-0005-0000-0000-000069020000}"/>
    <cellStyle name="見出し１" xfId="619" xr:uid="{00000000-0005-0000-0000-00006A020000}"/>
    <cellStyle name="集計 10" xfId="620" xr:uid="{00000000-0005-0000-0000-00006B020000}"/>
    <cellStyle name="集計 11" xfId="621" xr:uid="{00000000-0005-0000-0000-00006C020000}"/>
    <cellStyle name="集計 12" xfId="622" xr:uid="{00000000-0005-0000-0000-00006D020000}"/>
    <cellStyle name="集計 13" xfId="623" xr:uid="{00000000-0005-0000-0000-00006E020000}"/>
    <cellStyle name="集計 2" xfId="624" xr:uid="{00000000-0005-0000-0000-00006F020000}"/>
    <cellStyle name="集計 3" xfId="625" xr:uid="{00000000-0005-0000-0000-000070020000}"/>
    <cellStyle name="集計 4" xfId="626" xr:uid="{00000000-0005-0000-0000-000071020000}"/>
    <cellStyle name="集計 5" xfId="627" xr:uid="{00000000-0005-0000-0000-000072020000}"/>
    <cellStyle name="集計 6" xfId="628" xr:uid="{00000000-0005-0000-0000-000073020000}"/>
    <cellStyle name="集計 7" xfId="629" xr:uid="{00000000-0005-0000-0000-000074020000}"/>
    <cellStyle name="集計 8" xfId="630" xr:uid="{00000000-0005-0000-0000-000075020000}"/>
    <cellStyle name="集計 9" xfId="631" xr:uid="{00000000-0005-0000-0000-000076020000}"/>
    <cellStyle name="出力 10" xfId="632" xr:uid="{00000000-0005-0000-0000-000077020000}"/>
    <cellStyle name="出力 11" xfId="633" xr:uid="{00000000-0005-0000-0000-000078020000}"/>
    <cellStyle name="出力 12" xfId="634" xr:uid="{00000000-0005-0000-0000-000079020000}"/>
    <cellStyle name="出力 13" xfId="635" xr:uid="{00000000-0005-0000-0000-00007A020000}"/>
    <cellStyle name="出力 2" xfId="636" xr:uid="{00000000-0005-0000-0000-00007B020000}"/>
    <cellStyle name="出力 3" xfId="637" xr:uid="{00000000-0005-0000-0000-00007C020000}"/>
    <cellStyle name="出力 4" xfId="638" xr:uid="{00000000-0005-0000-0000-00007D020000}"/>
    <cellStyle name="出力 5" xfId="639" xr:uid="{00000000-0005-0000-0000-00007E020000}"/>
    <cellStyle name="出力 6" xfId="640" xr:uid="{00000000-0005-0000-0000-00007F020000}"/>
    <cellStyle name="出力 7" xfId="641" xr:uid="{00000000-0005-0000-0000-000080020000}"/>
    <cellStyle name="出力 8" xfId="642" xr:uid="{00000000-0005-0000-0000-000081020000}"/>
    <cellStyle name="出力 9" xfId="643" xr:uid="{00000000-0005-0000-0000-000082020000}"/>
    <cellStyle name="折り返し" xfId="644" xr:uid="{00000000-0005-0000-0000-000083020000}"/>
    <cellStyle name="説明文 10" xfId="645" xr:uid="{00000000-0005-0000-0000-000084020000}"/>
    <cellStyle name="説明文 11" xfId="646" xr:uid="{00000000-0005-0000-0000-000085020000}"/>
    <cellStyle name="説明文 12" xfId="647" xr:uid="{00000000-0005-0000-0000-000086020000}"/>
    <cellStyle name="説明文 13" xfId="648" xr:uid="{00000000-0005-0000-0000-000087020000}"/>
    <cellStyle name="説明文 2" xfId="649" xr:uid="{00000000-0005-0000-0000-000088020000}"/>
    <cellStyle name="説明文 3" xfId="650" xr:uid="{00000000-0005-0000-0000-000089020000}"/>
    <cellStyle name="説明文 4" xfId="651" xr:uid="{00000000-0005-0000-0000-00008A020000}"/>
    <cellStyle name="説明文 5" xfId="652" xr:uid="{00000000-0005-0000-0000-00008B020000}"/>
    <cellStyle name="説明文 6" xfId="653" xr:uid="{00000000-0005-0000-0000-00008C020000}"/>
    <cellStyle name="説明文 7" xfId="654" xr:uid="{00000000-0005-0000-0000-00008D020000}"/>
    <cellStyle name="説明文 8" xfId="655" xr:uid="{00000000-0005-0000-0000-00008E020000}"/>
    <cellStyle name="説明文 9" xfId="656" xr:uid="{00000000-0005-0000-0000-00008F020000}"/>
    <cellStyle name="通貨 2" xfId="657" xr:uid="{00000000-0005-0000-0000-000090020000}"/>
    <cellStyle name="入力 10" xfId="658" xr:uid="{00000000-0005-0000-0000-000091020000}"/>
    <cellStyle name="入力 11" xfId="659" xr:uid="{00000000-0005-0000-0000-000092020000}"/>
    <cellStyle name="入力 12" xfId="660" xr:uid="{00000000-0005-0000-0000-000093020000}"/>
    <cellStyle name="入力 13" xfId="661" xr:uid="{00000000-0005-0000-0000-000094020000}"/>
    <cellStyle name="入力 2" xfId="662" xr:uid="{00000000-0005-0000-0000-000095020000}"/>
    <cellStyle name="入力 3" xfId="663" xr:uid="{00000000-0005-0000-0000-000096020000}"/>
    <cellStyle name="入力 4" xfId="664" xr:uid="{00000000-0005-0000-0000-000097020000}"/>
    <cellStyle name="入力 5" xfId="665" xr:uid="{00000000-0005-0000-0000-000098020000}"/>
    <cellStyle name="入力 6" xfId="666" xr:uid="{00000000-0005-0000-0000-000099020000}"/>
    <cellStyle name="入力 7" xfId="667" xr:uid="{00000000-0005-0000-0000-00009A020000}"/>
    <cellStyle name="入力 8" xfId="668" xr:uid="{00000000-0005-0000-0000-00009B020000}"/>
    <cellStyle name="入力 9" xfId="669" xr:uid="{00000000-0005-0000-0000-00009C020000}"/>
    <cellStyle name="標準" xfId="0" builtinId="0"/>
    <cellStyle name="標準 10" xfId="670" xr:uid="{00000000-0005-0000-0000-00009E020000}"/>
    <cellStyle name="標準 10 2" xfId="671" xr:uid="{00000000-0005-0000-0000-00009F020000}"/>
    <cellStyle name="標準 10 2 2" xfId="672" xr:uid="{00000000-0005-0000-0000-0000A0020000}"/>
    <cellStyle name="標準 10 2 2 2" xfId="673" xr:uid="{00000000-0005-0000-0000-0000A1020000}"/>
    <cellStyle name="標準 10 2 2 2 2" xfId="674" xr:uid="{00000000-0005-0000-0000-0000A2020000}"/>
    <cellStyle name="標準 10 2 2 2 2 2" xfId="675" xr:uid="{00000000-0005-0000-0000-0000A3020000}"/>
    <cellStyle name="標準 10 2 2 2 2 2 2" xfId="676" xr:uid="{00000000-0005-0000-0000-0000A4020000}"/>
    <cellStyle name="標準 10 2 2 2 2 3" xfId="677" xr:uid="{00000000-0005-0000-0000-0000A5020000}"/>
    <cellStyle name="標準 10 2 2 2 2 3 2" xfId="678" xr:uid="{00000000-0005-0000-0000-0000A6020000}"/>
    <cellStyle name="標準 10 2 2 2 2 3 2 2" xfId="679" xr:uid="{00000000-0005-0000-0000-0000A7020000}"/>
    <cellStyle name="標準 10 2 2 2 2 3 3" xfId="680" xr:uid="{00000000-0005-0000-0000-0000A8020000}"/>
    <cellStyle name="標準 10 2 2 2 2 3 3 2" xfId="681" xr:uid="{00000000-0005-0000-0000-0000A9020000}"/>
    <cellStyle name="標準 10 2 2 2 2 3 4" xfId="682" xr:uid="{00000000-0005-0000-0000-0000AA020000}"/>
    <cellStyle name="標準 10 2 2 2 2 4" xfId="683" xr:uid="{00000000-0005-0000-0000-0000AB020000}"/>
    <cellStyle name="標準 10 2 2 2 2 4 2" xfId="684" xr:uid="{00000000-0005-0000-0000-0000AC020000}"/>
    <cellStyle name="標準 10 2 2 2 2 5" xfId="685" xr:uid="{00000000-0005-0000-0000-0000AD020000}"/>
    <cellStyle name="標準 10 2 2 2 3" xfId="686" xr:uid="{00000000-0005-0000-0000-0000AE020000}"/>
    <cellStyle name="標準 10 2 2 2 3 2" xfId="687" xr:uid="{00000000-0005-0000-0000-0000AF020000}"/>
    <cellStyle name="標準 10 2 2 2 4" xfId="688" xr:uid="{00000000-0005-0000-0000-0000B0020000}"/>
    <cellStyle name="標準 10 2 2 2 4 2" xfId="689" xr:uid="{00000000-0005-0000-0000-0000B1020000}"/>
    <cellStyle name="標準 10 2 2 2 4 2 2" xfId="690" xr:uid="{00000000-0005-0000-0000-0000B2020000}"/>
    <cellStyle name="標準 10 2 2 2 4 3" xfId="691" xr:uid="{00000000-0005-0000-0000-0000B3020000}"/>
    <cellStyle name="標準 10 2 2 2 4 3 2" xfId="692" xr:uid="{00000000-0005-0000-0000-0000B4020000}"/>
    <cellStyle name="標準 10 2 2 2 4 4" xfId="693" xr:uid="{00000000-0005-0000-0000-0000B5020000}"/>
    <cellStyle name="標準 10 2 2 2 5" xfId="694" xr:uid="{00000000-0005-0000-0000-0000B6020000}"/>
    <cellStyle name="標準 10 2 2 2 5 2" xfId="695" xr:uid="{00000000-0005-0000-0000-0000B7020000}"/>
    <cellStyle name="標準 10 2 2 2 6" xfId="696" xr:uid="{00000000-0005-0000-0000-0000B8020000}"/>
    <cellStyle name="標準 10 2 2 3" xfId="697" xr:uid="{00000000-0005-0000-0000-0000B9020000}"/>
    <cellStyle name="標準 10 2 2 3 2" xfId="698" xr:uid="{00000000-0005-0000-0000-0000BA020000}"/>
    <cellStyle name="標準 10 2 2 3 2 2" xfId="699" xr:uid="{00000000-0005-0000-0000-0000BB020000}"/>
    <cellStyle name="標準 10 2 2 3 3" xfId="700" xr:uid="{00000000-0005-0000-0000-0000BC020000}"/>
    <cellStyle name="標準 10 2 2 3 3 2" xfId="701" xr:uid="{00000000-0005-0000-0000-0000BD020000}"/>
    <cellStyle name="標準 10 2 2 3 3 2 2" xfId="702" xr:uid="{00000000-0005-0000-0000-0000BE020000}"/>
    <cellStyle name="標準 10 2 2 3 3 3" xfId="703" xr:uid="{00000000-0005-0000-0000-0000BF020000}"/>
    <cellStyle name="標準 10 2 2 3 3 3 2" xfId="704" xr:uid="{00000000-0005-0000-0000-0000C0020000}"/>
    <cellStyle name="標準 10 2 2 3 3 4" xfId="705" xr:uid="{00000000-0005-0000-0000-0000C1020000}"/>
    <cellStyle name="標準 10 2 2 3 4" xfId="706" xr:uid="{00000000-0005-0000-0000-0000C2020000}"/>
    <cellStyle name="標準 10 2 2 3 4 2" xfId="707" xr:uid="{00000000-0005-0000-0000-0000C3020000}"/>
    <cellStyle name="標準 10 2 2 3 5" xfId="708" xr:uid="{00000000-0005-0000-0000-0000C4020000}"/>
    <cellStyle name="標準 10 2 2 4" xfId="709" xr:uid="{00000000-0005-0000-0000-0000C5020000}"/>
    <cellStyle name="標準 10 2 2 4 2" xfId="710" xr:uid="{00000000-0005-0000-0000-0000C6020000}"/>
    <cellStyle name="標準 10 2 2 5" xfId="711" xr:uid="{00000000-0005-0000-0000-0000C7020000}"/>
    <cellStyle name="標準 10 2 2 5 2" xfId="712" xr:uid="{00000000-0005-0000-0000-0000C8020000}"/>
    <cellStyle name="標準 10 2 2 5 2 2" xfId="713" xr:uid="{00000000-0005-0000-0000-0000C9020000}"/>
    <cellStyle name="標準 10 2 2 5 3" xfId="714" xr:uid="{00000000-0005-0000-0000-0000CA020000}"/>
    <cellStyle name="標準 10 2 2 5 3 2" xfId="715" xr:uid="{00000000-0005-0000-0000-0000CB020000}"/>
    <cellStyle name="標準 10 2 2 5 4" xfId="716" xr:uid="{00000000-0005-0000-0000-0000CC020000}"/>
    <cellStyle name="標準 10 2 2 6" xfId="717" xr:uid="{00000000-0005-0000-0000-0000CD020000}"/>
    <cellStyle name="標準 10 2 2 6 2" xfId="718" xr:uid="{00000000-0005-0000-0000-0000CE020000}"/>
    <cellStyle name="標準 10 2 2 7" xfId="719" xr:uid="{00000000-0005-0000-0000-0000CF020000}"/>
    <cellStyle name="標準 10 2 3" xfId="720" xr:uid="{00000000-0005-0000-0000-0000D0020000}"/>
    <cellStyle name="標準 10 2 3 2" xfId="721" xr:uid="{00000000-0005-0000-0000-0000D1020000}"/>
    <cellStyle name="標準 10 2 4" xfId="722" xr:uid="{00000000-0005-0000-0000-0000D2020000}"/>
    <cellStyle name="標準 10 2 4 2" xfId="723" xr:uid="{00000000-0005-0000-0000-0000D3020000}"/>
    <cellStyle name="標準 10 2 4 2 2" xfId="724" xr:uid="{00000000-0005-0000-0000-0000D4020000}"/>
    <cellStyle name="標準 10 2 4 2 2 2" xfId="725" xr:uid="{00000000-0005-0000-0000-0000D5020000}"/>
    <cellStyle name="標準 10 2 4 2 3" xfId="726" xr:uid="{00000000-0005-0000-0000-0000D6020000}"/>
    <cellStyle name="標準 10 2 4 2 3 2" xfId="727" xr:uid="{00000000-0005-0000-0000-0000D7020000}"/>
    <cellStyle name="標準 10 2 4 2 3 2 2" xfId="728" xr:uid="{00000000-0005-0000-0000-0000D8020000}"/>
    <cellStyle name="標準 10 2 4 2 3 3" xfId="729" xr:uid="{00000000-0005-0000-0000-0000D9020000}"/>
    <cellStyle name="標準 10 2 4 2 3 3 2" xfId="730" xr:uid="{00000000-0005-0000-0000-0000DA020000}"/>
    <cellStyle name="標準 10 2 4 2 3 4" xfId="731" xr:uid="{00000000-0005-0000-0000-0000DB020000}"/>
    <cellStyle name="標準 10 2 4 2 4" xfId="732" xr:uid="{00000000-0005-0000-0000-0000DC020000}"/>
    <cellStyle name="標準 10 2 4 2 4 2" xfId="733" xr:uid="{00000000-0005-0000-0000-0000DD020000}"/>
    <cellStyle name="標準 10 2 4 2 5" xfId="734" xr:uid="{00000000-0005-0000-0000-0000DE020000}"/>
    <cellStyle name="標準 10 2 4 3" xfId="735" xr:uid="{00000000-0005-0000-0000-0000DF020000}"/>
    <cellStyle name="標準 10 2 4 3 2" xfId="736" xr:uid="{00000000-0005-0000-0000-0000E0020000}"/>
    <cellStyle name="標準 10 2 4 4" xfId="737" xr:uid="{00000000-0005-0000-0000-0000E1020000}"/>
    <cellStyle name="標準 10 2 4 4 2" xfId="738" xr:uid="{00000000-0005-0000-0000-0000E2020000}"/>
    <cellStyle name="標準 10 2 4 4 2 2" xfId="739" xr:uid="{00000000-0005-0000-0000-0000E3020000}"/>
    <cellStyle name="標準 10 2 4 4 3" xfId="740" xr:uid="{00000000-0005-0000-0000-0000E4020000}"/>
    <cellStyle name="標準 10 2 4 4 3 2" xfId="741" xr:uid="{00000000-0005-0000-0000-0000E5020000}"/>
    <cellStyle name="標準 10 2 4 4 4" xfId="742" xr:uid="{00000000-0005-0000-0000-0000E6020000}"/>
    <cellStyle name="標準 10 2 4 5" xfId="743" xr:uid="{00000000-0005-0000-0000-0000E7020000}"/>
    <cellStyle name="標準 10 2 4 5 2" xfId="744" xr:uid="{00000000-0005-0000-0000-0000E8020000}"/>
    <cellStyle name="標準 10 2 4 6" xfId="745" xr:uid="{00000000-0005-0000-0000-0000E9020000}"/>
    <cellStyle name="標準 10 2 5" xfId="746" xr:uid="{00000000-0005-0000-0000-0000EA020000}"/>
    <cellStyle name="標準 10 2 5 2" xfId="747" xr:uid="{00000000-0005-0000-0000-0000EB020000}"/>
    <cellStyle name="標準 10 2 5 2 2" xfId="748" xr:uid="{00000000-0005-0000-0000-0000EC020000}"/>
    <cellStyle name="標準 10 2 5 3" xfId="749" xr:uid="{00000000-0005-0000-0000-0000ED020000}"/>
    <cellStyle name="標準 10 2 5 3 2" xfId="750" xr:uid="{00000000-0005-0000-0000-0000EE020000}"/>
    <cellStyle name="標準 10 2 5 3 2 2" xfId="751" xr:uid="{00000000-0005-0000-0000-0000EF020000}"/>
    <cellStyle name="標準 10 2 5 3 3" xfId="752" xr:uid="{00000000-0005-0000-0000-0000F0020000}"/>
    <cellStyle name="標準 10 2 5 3 3 2" xfId="753" xr:uid="{00000000-0005-0000-0000-0000F1020000}"/>
    <cellStyle name="標準 10 2 5 3 4" xfId="754" xr:uid="{00000000-0005-0000-0000-0000F2020000}"/>
    <cellStyle name="標準 10 2 5 4" xfId="755" xr:uid="{00000000-0005-0000-0000-0000F3020000}"/>
    <cellStyle name="標準 10 2 5 4 2" xfId="756" xr:uid="{00000000-0005-0000-0000-0000F4020000}"/>
    <cellStyle name="標準 10 2 5 5" xfId="757" xr:uid="{00000000-0005-0000-0000-0000F5020000}"/>
    <cellStyle name="標準 10 2 6" xfId="758" xr:uid="{00000000-0005-0000-0000-0000F6020000}"/>
    <cellStyle name="標準 10 2 6 2" xfId="759" xr:uid="{00000000-0005-0000-0000-0000F7020000}"/>
    <cellStyle name="標準 10 2 6 2 2" xfId="760" xr:uid="{00000000-0005-0000-0000-0000F8020000}"/>
    <cellStyle name="標準 10 2 6 3" xfId="761" xr:uid="{00000000-0005-0000-0000-0000F9020000}"/>
    <cellStyle name="標準 10 2 6 3 2" xfId="762" xr:uid="{00000000-0005-0000-0000-0000FA020000}"/>
    <cellStyle name="標準 10 2 6 4" xfId="763" xr:uid="{00000000-0005-0000-0000-0000FB020000}"/>
    <cellStyle name="標準 10 2 7" xfId="764" xr:uid="{00000000-0005-0000-0000-0000FC020000}"/>
    <cellStyle name="標準 10 2 7 2" xfId="765" xr:uid="{00000000-0005-0000-0000-0000FD020000}"/>
    <cellStyle name="標準 10 2 8" xfId="766" xr:uid="{00000000-0005-0000-0000-0000FE020000}"/>
    <cellStyle name="標準 10 3" xfId="767" xr:uid="{00000000-0005-0000-0000-0000FF020000}"/>
    <cellStyle name="標準 10 3 2" xfId="768" xr:uid="{00000000-0005-0000-0000-000000030000}"/>
    <cellStyle name="標準 10 3 2 2" xfId="769" xr:uid="{00000000-0005-0000-0000-000001030000}"/>
    <cellStyle name="標準 10 3 2 2 2" xfId="770" xr:uid="{00000000-0005-0000-0000-000002030000}"/>
    <cellStyle name="標準 10 3 2 2 2 2" xfId="771" xr:uid="{00000000-0005-0000-0000-000003030000}"/>
    <cellStyle name="標準 10 3 2 2 3" xfId="772" xr:uid="{00000000-0005-0000-0000-000004030000}"/>
    <cellStyle name="標準 10 3 2 2 3 2" xfId="773" xr:uid="{00000000-0005-0000-0000-000005030000}"/>
    <cellStyle name="標準 10 3 2 2 3 2 2" xfId="774" xr:uid="{00000000-0005-0000-0000-000006030000}"/>
    <cellStyle name="標準 10 3 2 2 3 3" xfId="775" xr:uid="{00000000-0005-0000-0000-000007030000}"/>
    <cellStyle name="標準 10 3 2 2 3 3 2" xfId="776" xr:uid="{00000000-0005-0000-0000-000008030000}"/>
    <cellStyle name="標準 10 3 2 2 3 4" xfId="777" xr:uid="{00000000-0005-0000-0000-000009030000}"/>
    <cellStyle name="標準 10 3 2 2 4" xfId="778" xr:uid="{00000000-0005-0000-0000-00000A030000}"/>
    <cellStyle name="標準 10 3 2 2 4 2" xfId="779" xr:uid="{00000000-0005-0000-0000-00000B030000}"/>
    <cellStyle name="標準 10 3 2 2 5" xfId="780" xr:uid="{00000000-0005-0000-0000-00000C030000}"/>
    <cellStyle name="標準 10 3 2 3" xfId="781" xr:uid="{00000000-0005-0000-0000-00000D030000}"/>
    <cellStyle name="標準 10 3 2 3 2" xfId="782" xr:uid="{00000000-0005-0000-0000-00000E030000}"/>
    <cellStyle name="標準 10 3 2 4" xfId="783" xr:uid="{00000000-0005-0000-0000-00000F030000}"/>
    <cellStyle name="標準 10 3 2 4 2" xfId="784" xr:uid="{00000000-0005-0000-0000-000010030000}"/>
    <cellStyle name="標準 10 3 2 4 2 2" xfId="785" xr:uid="{00000000-0005-0000-0000-000011030000}"/>
    <cellStyle name="標準 10 3 2 4 3" xfId="786" xr:uid="{00000000-0005-0000-0000-000012030000}"/>
    <cellStyle name="標準 10 3 2 4 3 2" xfId="787" xr:uid="{00000000-0005-0000-0000-000013030000}"/>
    <cellStyle name="標準 10 3 2 4 4" xfId="788" xr:uid="{00000000-0005-0000-0000-000014030000}"/>
    <cellStyle name="標準 10 3 2 5" xfId="789" xr:uid="{00000000-0005-0000-0000-000015030000}"/>
    <cellStyle name="標準 10 3 2 5 2" xfId="790" xr:uid="{00000000-0005-0000-0000-000016030000}"/>
    <cellStyle name="標準 10 3 2 6" xfId="791" xr:uid="{00000000-0005-0000-0000-000017030000}"/>
    <cellStyle name="標準 10 3 3" xfId="792" xr:uid="{00000000-0005-0000-0000-000018030000}"/>
    <cellStyle name="標準 10 3 3 2" xfId="793" xr:uid="{00000000-0005-0000-0000-000019030000}"/>
    <cellStyle name="標準 10 3 3 2 2" xfId="794" xr:uid="{00000000-0005-0000-0000-00001A030000}"/>
    <cellStyle name="標準 10 3 3 3" xfId="795" xr:uid="{00000000-0005-0000-0000-00001B030000}"/>
    <cellStyle name="標準 10 3 3 3 2" xfId="796" xr:uid="{00000000-0005-0000-0000-00001C030000}"/>
    <cellStyle name="標準 10 3 3 3 2 2" xfId="797" xr:uid="{00000000-0005-0000-0000-00001D030000}"/>
    <cellStyle name="標準 10 3 3 3 3" xfId="798" xr:uid="{00000000-0005-0000-0000-00001E030000}"/>
    <cellStyle name="標準 10 3 3 3 3 2" xfId="799" xr:uid="{00000000-0005-0000-0000-00001F030000}"/>
    <cellStyle name="標準 10 3 3 3 4" xfId="800" xr:uid="{00000000-0005-0000-0000-000020030000}"/>
    <cellStyle name="標準 10 3 3 4" xfId="801" xr:uid="{00000000-0005-0000-0000-000021030000}"/>
    <cellStyle name="標準 10 3 3 4 2" xfId="802" xr:uid="{00000000-0005-0000-0000-000022030000}"/>
    <cellStyle name="標準 10 3 3 5" xfId="803" xr:uid="{00000000-0005-0000-0000-000023030000}"/>
    <cellStyle name="標準 10 3 4" xfId="804" xr:uid="{00000000-0005-0000-0000-000024030000}"/>
    <cellStyle name="標準 10 3 4 2" xfId="805" xr:uid="{00000000-0005-0000-0000-000025030000}"/>
    <cellStyle name="標準 10 3 5" xfId="806" xr:uid="{00000000-0005-0000-0000-000026030000}"/>
    <cellStyle name="標準 10 3 5 2" xfId="807" xr:uid="{00000000-0005-0000-0000-000027030000}"/>
    <cellStyle name="標準 10 3 5 2 2" xfId="808" xr:uid="{00000000-0005-0000-0000-000028030000}"/>
    <cellStyle name="標準 10 3 5 3" xfId="809" xr:uid="{00000000-0005-0000-0000-000029030000}"/>
    <cellStyle name="標準 10 3 5 3 2" xfId="810" xr:uid="{00000000-0005-0000-0000-00002A030000}"/>
    <cellStyle name="標準 10 3 5 4" xfId="811" xr:uid="{00000000-0005-0000-0000-00002B030000}"/>
    <cellStyle name="標準 10 3 6" xfId="812" xr:uid="{00000000-0005-0000-0000-00002C030000}"/>
    <cellStyle name="標準 10 3 6 2" xfId="813" xr:uid="{00000000-0005-0000-0000-00002D030000}"/>
    <cellStyle name="標準 10 3 7" xfId="814" xr:uid="{00000000-0005-0000-0000-00002E030000}"/>
    <cellStyle name="標準 10 4" xfId="815" xr:uid="{00000000-0005-0000-0000-00002F030000}"/>
    <cellStyle name="標準 10 4 2" xfId="816" xr:uid="{00000000-0005-0000-0000-000030030000}"/>
    <cellStyle name="標準 10 5" xfId="817" xr:uid="{00000000-0005-0000-0000-000031030000}"/>
    <cellStyle name="標準 10 5 2" xfId="818" xr:uid="{00000000-0005-0000-0000-000032030000}"/>
    <cellStyle name="標準 10 5 2 2" xfId="819" xr:uid="{00000000-0005-0000-0000-000033030000}"/>
    <cellStyle name="標準 10 5 2 2 2" xfId="820" xr:uid="{00000000-0005-0000-0000-000034030000}"/>
    <cellStyle name="標準 10 5 2 3" xfId="821" xr:uid="{00000000-0005-0000-0000-000035030000}"/>
    <cellStyle name="標準 10 5 2 3 2" xfId="822" xr:uid="{00000000-0005-0000-0000-000036030000}"/>
    <cellStyle name="標準 10 5 2 3 2 2" xfId="823" xr:uid="{00000000-0005-0000-0000-000037030000}"/>
    <cellStyle name="標準 10 5 2 3 3" xfId="824" xr:uid="{00000000-0005-0000-0000-000038030000}"/>
    <cellStyle name="標準 10 5 2 3 3 2" xfId="825" xr:uid="{00000000-0005-0000-0000-000039030000}"/>
    <cellStyle name="標準 10 5 2 3 4" xfId="826" xr:uid="{00000000-0005-0000-0000-00003A030000}"/>
    <cellStyle name="標準 10 5 2 4" xfId="827" xr:uid="{00000000-0005-0000-0000-00003B030000}"/>
    <cellStyle name="標準 10 5 2 4 2" xfId="828" xr:uid="{00000000-0005-0000-0000-00003C030000}"/>
    <cellStyle name="標準 10 5 2 5" xfId="829" xr:uid="{00000000-0005-0000-0000-00003D030000}"/>
    <cellStyle name="標準 10 5 3" xfId="830" xr:uid="{00000000-0005-0000-0000-00003E030000}"/>
    <cellStyle name="標準 10 5 3 2" xfId="831" xr:uid="{00000000-0005-0000-0000-00003F030000}"/>
    <cellStyle name="標準 10 5 4" xfId="832" xr:uid="{00000000-0005-0000-0000-000040030000}"/>
    <cellStyle name="標準 10 5 4 2" xfId="833" xr:uid="{00000000-0005-0000-0000-000041030000}"/>
    <cellStyle name="標準 10 5 4 2 2" xfId="834" xr:uid="{00000000-0005-0000-0000-000042030000}"/>
    <cellStyle name="標準 10 5 4 3" xfId="835" xr:uid="{00000000-0005-0000-0000-000043030000}"/>
    <cellStyle name="標準 10 5 4 3 2" xfId="836" xr:uid="{00000000-0005-0000-0000-000044030000}"/>
    <cellStyle name="標準 10 5 4 4" xfId="837" xr:uid="{00000000-0005-0000-0000-000045030000}"/>
    <cellStyle name="標準 10 5 5" xfId="838" xr:uid="{00000000-0005-0000-0000-000046030000}"/>
    <cellStyle name="標準 10 5 5 2" xfId="839" xr:uid="{00000000-0005-0000-0000-000047030000}"/>
    <cellStyle name="標準 10 5 6" xfId="840" xr:uid="{00000000-0005-0000-0000-000048030000}"/>
    <cellStyle name="標準 10 6" xfId="841" xr:uid="{00000000-0005-0000-0000-000049030000}"/>
    <cellStyle name="標準 10 6 2" xfId="842" xr:uid="{00000000-0005-0000-0000-00004A030000}"/>
    <cellStyle name="標準 10 6 2 2" xfId="843" xr:uid="{00000000-0005-0000-0000-00004B030000}"/>
    <cellStyle name="標準 10 6 3" xfId="844" xr:uid="{00000000-0005-0000-0000-00004C030000}"/>
    <cellStyle name="標準 10 6 3 2" xfId="845" xr:uid="{00000000-0005-0000-0000-00004D030000}"/>
    <cellStyle name="標準 10 6 3 2 2" xfId="846" xr:uid="{00000000-0005-0000-0000-00004E030000}"/>
    <cellStyle name="標準 10 6 3 3" xfId="847" xr:uid="{00000000-0005-0000-0000-00004F030000}"/>
    <cellStyle name="標準 10 6 3 3 2" xfId="848" xr:uid="{00000000-0005-0000-0000-000050030000}"/>
    <cellStyle name="標準 10 6 3 4" xfId="849" xr:uid="{00000000-0005-0000-0000-000051030000}"/>
    <cellStyle name="標準 10 6 4" xfId="850" xr:uid="{00000000-0005-0000-0000-000052030000}"/>
    <cellStyle name="標準 10 6 4 2" xfId="851" xr:uid="{00000000-0005-0000-0000-000053030000}"/>
    <cellStyle name="標準 10 6 5" xfId="852" xr:uid="{00000000-0005-0000-0000-000054030000}"/>
    <cellStyle name="標準 10 7" xfId="853" xr:uid="{00000000-0005-0000-0000-000055030000}"/>
    <cellStyle name="標準 10 7 2" xfId="854" xr:uid="{00000000-0005-0000-0000-000056030000}"/>
    <cellStyle name="標準 10 7 2 2" xfId="855" xr:uid="{00000000-0005-0000-0000-000057030000}"/>
    <cellStyle name="標準 10 7 3" xfId="856" xr:uid="{00000000-0005-0000-0000-000058030000}"/>
    <cellStyle name="標準 10 7 3 2" xfId="857" xr:uid="{00000000-0005-0000-0000-000059030000}"/>
    <cellStyle name="標準 10 7 4" xfId="858" xr:uid="{00000000-0005-0000-0000-00005A030000}"/>
    <cellStyle name="標準 10 8" xfId="859" xr:uid="{00000000-0005-0000-0000-00005B030000}"/>
    <cellStyle name="標準 10 8 2" xfId="860" xr:uid="{00000000-0005-0000-0000-00005C030000}"/>
    <cellStyle name="標準 10 9" xfId="861" xr:uid="{00000000-0005-0000-0000-00005D030000}"/>
    <cellStyle name="標準 11" xfId="862" xr:uid="{00000000-0005-0000-0000-00005E030000}"/>
    <cellStyle name="標準 12" xfId="863" xr:uid="{00000000-0005-0000-0000-00005F030000}"/>
    <cellStyle name="標準 13" xfId="864" xr:uid="{00000000-0005-0000-0000-000060030000}"/>
    <cellStyle name="標準 13 2" xfId="865" xr:uid="{00000000-0005-0000-0000-000061030000}"/>
    <cellStyle name="標準 13 2 2" xfId="866" xr:uid="{00000000-0005-0000-0000-000062030000}"/>
    <cellStyle name="標準 13 2 2 2" xfId="867" xr:uid="{00000000-0005-0000-0000-000063030000}"/>
    <cellStyle name="標準 13 2 2 2 2" xfId="868" xr:uid="{00000000-0005-0000-0000-000064030000}"/>
    <cellStyle name="標準 13 2 2 2 2 2" xfId="869" xr:uid="{00000000-0005-0000-0000-000065030000}"/>
    <cellStyle name="標準 13 2 2 2 3" xfId="870" xr:uid="{00000000-0005-0000-0000-000066030000}"/>
    <cellStyle name="標準 13 2 2 2 3 2" xfId="871" xr:uid="{00000000-0005-0000-0000-000067030000}"/>
    <cellStyle name="標準 13 2 2 2 3 2 2" xfId="872" xr:uid="{00000000-0005-0000-0000-000068030000}"/>
    <cellStyle name="標準 13 2 2 2 3 3" xfId="873" xr:uid="{00000000-0005-0000-0000-000069030000}"/>
    <cellStyle name="標準 13 2 2 2 3 3 2" xfId="874" xr:uid="{00000000-0005-0000-0000-00006A030000}"/>
    <cellStyle name="標準 13 2 2 2 3 4" xfId="875" xr:uid="{00000000-0005-0000-0000-00006B030000}"/>
    <cellStyle name="標準 13 2 2 2 4" xfId="876" xr:uid="{00000000-0005-0000-0000-00006C030000}"/>
    <cellStyle name="標準 13 2 2 2 4 2" xfId="877" xr:uid="{00000000-0005-0000-0000-00006D030000}"/>
    <cellStyle name="標準 13 2 2 2 5" xfId="878" xr:uid="{00000000-0005-0000-0000-00006E030000}"/>
    <cellStyle name="標準 13 2 2 3" xfId="879" xr:uid="{00000000-0005-0000-0000-00006F030000}"/>
    <cellStyle name="標準 13 2 2 3 2" xfId="880" xr:uid="{00000000-0005-0000-0000-000070030000}"/>
    <cellStyle name="標準 13 2 2 4" xfId="881" xr:uid="{00000000-0005-0000-0000-000071030000}"/>
    <cellStyle name="標準 13 2 2 4 2" xfId="882" xr:uid="{00000000-0005-0000-0000-000072030000}"/>
    <cellStyle name="標準 13 2 2 4 2 2" xfId="883" xr:uid="{00000000-0005-0000-0000-000073030000}"/>
    <cellStyle name="標準 13 2 2 4 3" xfId="884" xr:uid="{00000000-0005-0000-0000-000074030000}"/>
    <cellStyle name="標準 13 2 2 4 3 2" xfId="885" xr:uid="{00000000-0005-0000-0000-000075030000}"/>
    <cellStyle name="標準 13 2 2 4 4" xfId="886" xr:uid="{00000000-0005-0000-0000-000076030000}"/>
    <cellStyle name="標準 13 2 2 5" xfId="887" xr:uid="{00000000-0005-0000-0000-000077030000}"/>
    <cellStyle name="標準 13 2 2 5 2" xfId="888" xr:uid="{00000000-0005-0000-0000-000078030000}"/>
    <cellStyle name="標準 13 2 2 6" xfId="889" xr:uid="{00000000-0005-0000-0000-000079030000}"/>
    <cellStyle name="標準 13 2 3" xfId="890" xr:uid="{00000000-0005-0000-0000-00007A030000}"/>
    <cellStyle name="標準 13 2 3 2" xfId="891" xr:uid="{00000000-0005-0000-0000-00007B030000}"/>
    <cellStyle name="標準 13 2 3 2 2" xfId="892" xr:uid="{00000000-0005-0000-0000-00007C030000}"/>
    <cellStyle name="標準 13 2 3 3" xfId="893" xr:uid="{00000000-0005-0000-0000-00007D030000}"/>
    <cellStyle name="標準 13 2 3 3 2" xfId="894" xr:uid="{00000000-0005-0000-0000-00007E030000}"/>
    <cellStyle name="標準 13 2 3 3 2 2" xfId="895" xr:uid="{00000000-0005-0000-0000-00007F030000}"/>
    <cellStyle name="標準 13 2 3 3 3" xfId="896" xr:uid="{00000000-0005-0000-0000-000080030000}"/>
    <cellStyle name="標準 13 2 3 3 3 2" xfId="897" xr:uid="{00000000-0005-0000-0000-000081030000}"/>
    <cellStyle name="標準 13 2 3 3 4" xfId="898" xr:uid="{00000000-0005-0000-0000-000082030000}"/>
    <cellStyle name="標準 13 2 3 4" xfId="899" xr:uid="{00000000-0005-0000-0000-000083030000}"/>
    <cellStyle name="標準 13 2 3 4 2" xfId="900" xr:uid="{00000000-0005-0000-0000-000084030000}"/>
    <cellStyle name="標準 13 2 3 5" xfId="901" xr:uid="{00000000-0005-0000-0000-000085030000}"/>
    <cellStyle name="標準 13 2 4" xfId="902" xr:uid="{00000000-0005-0000-0000-000086030000}"/>
    <cellStyle name="標準 13 2 4 2" xfId="903" xr:uid="{00000000-0005-0000-0000-000087030000}"/>
    <cellStyle name="標準 13 2 5" xfId="904" xr:uid="{00000000-0005-0000-0000-000088030000}"/>
    <cellStyle name="標準 13 2 5 2" xfId="905" xr:uid="{00000000-0005-0000-0000-000089030000}"/>
    <cellStyle name="標準 13 2 5 2 2" xfId="906" xr:uid="{00000000-0005-0000-0000-00008A030000}"/>
    <cellStyle name="標準 13 2 5 3" xfId="907" xr:uid="{00000000-0005-0000-0000-00008B030000}"/>
    <cellStyle name="標準 13 2 5 3 2" xfId="908" xr:uid="{00000000-0005-0000-0000-00008C030000}"/>
    <cellStyle name="標準 13 2 5 4" xfId="909" xr:uid="{00000000-0005-0000-0000-00008D030000}"/>
    <cellStyle name="標準 13 2 6" xfId="910" xr:uid="{00000000-0005-0000-0000-00008E030000}"/>
    <cellStyle name="標準 13 2 6 2" xfId="911" xr:uid="{00000000-0005-0000-0000-00008F030000}"/>
    <cellStyle name="標準 13 2 7" xfId="912" xr:uid="{00000000-0005-0000-0000-000090030000}"/>
    <cellStyle name="標準 13 3" xfId="913" xr:uid="{00000000-0005-0000-0000-000091030000}"/>
    <cellStyle name="標準 13 3 2" xfId="914" xr:uid="{00000000-0005-0000-0000-000092030000}"/>
    <cellStyle name="標準 13 4" xfId="915" xr:uid="{00000000-0005-0000-0000-000093030000}"/>
    <cellStyle name="標準 13 4 2" xfId="916" xr:uid="{00000000-0005-0000-0000-000094030000}"/>
    <cellStyle name="標準 13 4 2 2" xfId="917" xr:uid="{00000000-0005-0000-0000-000095030000}"/>
    <cellStyle name="標準 13 4 2 2 2" xfId="918" xr:uid="{00000000-0005-0000-0000-000096030000}"/>
    <cellStyle name="標準 13 4 2 3" xfId="919" xr:uid="{00000000-0005-0000-0000-000097030000}"/>
    <cellStyle name="標準 13 4 2 3 2" xfId="920" xr:uid="{00000000-0005-0000-0000-000098030000}"/>
    <cellStyle name="標準 13 4 2 3 2 2" xfId="921" xr:uid="{00000000-0005-0000-0000-000099030000}"/>
    <cellStyle name="標準 13 4 2 3 3" xfId="922" xr:uid="{00000000-0005-0000-0000-00009A030000}"/>
    <cellStyle name="標準 13 4 2 3 3 2" xfId="923" xr:uid="{00000000-0005-0000-0000-00009B030000}"/>
    <cellStyle name="標準 13 4 2 3 4" xfId="924" xr:uid="{00000000-0005-0000-0000-00009C030000}"/>
    <cellStyle name="標準 13 4 2 4" xfId="925" xr:uid="{00000000-0005-0000-0000-00009D030000}"/>
    <cellStyle name="標準 13 4 2 4 2" xfId="926" xr:uid="{00000000-0005-0000-0000-00009E030000}"/>
    <cellStyle name="標準 13 4 2 5" xfId="927" xr:uid="{00000000-0005-0000-0000-00009F030000}"/>
    <cellStyle name="標準 13 4 3" xfId="928" xr:uid="{00000000-0005-0000-0000-0000A0030000}"/>
    <cellStyle name="標準 13 4 3 2" xfId="929" xr:uid="{00000000-0005-0000-0000-0000A1030000}"/>
    <cellStyle name="標準 13 4 4" xfId="930" xr:uid="{00000000-0005-0000-0000-0000A2030000}"/>
    <cellStyle name="標準 13 4 4 2" xfId="931" xr:uid="{00000000-0005-0000-0000-0000A3030000}"/>
    <cellStyle name="標準 13 4 4 2 2" xfId="932" xr:uid="{00000000-0005-0000-0000-0000A4030000}"/>
    <cellStyle name="標準 13 4 4 3" xfId="933" xr:uid="{00000000-0005-0000-0000-0000A5030000}"/>
    <cellStyle name="標準 13 4 4 3 2" xfId="934" xr:uid="{00000000-0005-0000-0000-0000A6030000}"/>
    <cellStyle name="標準 13 4 4 4" xfId="935" xr:uid="{00000000-0005-0000-0000-0000A7030000}"/>
    <cellStyle name="標準 13 4 5" xfId="936" xr:uid="{00000000-0005-0000-0000-0000A8030000}"/>
    <cellStyle name="標準 13 4 5 2" xfId="937" xr:uid="{00000000-0005-0000-0000-0000A9030000}"/>
    <cellStyle name="標準 13 4 6" xfId="938" xr:uid="{00000000-0005-0000-0000-0000AA030000}"/>
    <cellStyle name="標準 13 5" xfId="939" xr:uid="{00000000-0005-0000-0000-0000AB030000}"/>
    <cellStyle name="標準 13 5 2" xfId="940" xr:uid="{00000000-0005-0000-0000-0000AC030000}"/>
    <cellStyle name="標準 13 5 2 2" xfId="941" xr:uid="{00000000-0005-0000-0000-0000AD030000}"/>
    <cellStyle name="標準 13 5 3" xfId="942" xr:uid="{00000000-0005-0000-0000-0000AE030000}"/>
    <cellStyle name="標準 13 5 3 2" xfId="943" xr:uid="{00000000-0005-0000-0000-0000AF030000}"/>
    <cellStyle name="標準 13 5 3 2 2" xfId="944" xr:uid="{00000000-0005-0000-0000-0000B0030000}"/>
    <cellStyle name="標準 13 5 3 3" xfId="945" xr:uid="{00000000-0005-0000-0000-0000B1030000}"/>
    <cellStyle name="標準 13 5 3 3 2" xfId="946" xr:uid="{00000000-0005-0000-0000-0000B2030000}"/>
    <cellStyle name="標準 13 5 3 4" xfId="947" xr:uid="{00000000-0005-0000-0000-0000B3030000}"/>
    <cellStyle name="標準 13 5 4" xfId="948" xr:uid="{00000000-0005-0000-0000-0000B4030000}"/>
    <cellStyle name="標準 13 5 4 2" xfId="949" xr:uid="{00000000-0005-0000-0000-0000B5030000}"/>
    <cellStyle name="標準 13 5 5" xfId="950" xr:uid="{00000000-0005-0000-0000-0000B6030000}"/>
    <cellStyle name="標準 13 6" xfId="951" xr:uid="{00000000-0005-0000-0000-0000B7030000}"/>
    <cellStyle name="標準 13 6 2" xfId="952" xr:uid="{00000000-0005-0000-0000-0000B8030000}"/>
    <cellStyle name="標準 13 6 2 2" xfId="953" xr:uid="{00000000-0005-0000-0000-0000B9030000}"/>
    <cellStyle name="標準 13 6 3" xfId="954" xr:uid="{00000000-0005-0000-0000-0000BA030000}"/>
    <cellStyle name="標準 13 6 3 2" xfId="955" xr:uid="{00000000-0005-0000-0000-0000BB030000}"/>
    <cellStyle name="標準 13 6 4" xfId="956" xr:uid="{00000000-0005-0000-0000-0000BC030000}"/>
    <cellStyle name="標準 13 7" xfId="957" xr:uid="{00000000-0005-0000-0000-0000BD030000}"/>
    <cellStyle name="標準 13 7 2" xfId="958" xr:uid="{00000000-0005-0000-0000-0000BE030000}"/>
    <cellStyle name="標準 13 8" xfId="959" xr:uid="{00000000-0005-0000-0000-0000BF030000}"/>
    <cellStyle name="標準 14" xfId="960" xr:uid="{00000000-0005-0000-0000-0000C0030000}"/>
    <cellStyle name="標準 15" xfId="961" xr:uid="{00000000-0005-0000-0000-0000C1030000}"/>
    <cellStyle name="標準 16" xfId="962" xr:uid="{00000000-0005-0000-0000-0000C2030000}"/>
    <cellStyle name="標準 17" xfId="963" xr:uid="{00000000-0005-0000-0000-0000C3030000}"/>
    <cellStyle name="標準 17 2" xfId="964" xr:uid="{00000000-0005-0000-0000-0000C4030000}"/>
    <cellStyle name="標準 17 2 2" xfId="965" xr:uid="{00000000-0005-0000-0000-0000C5030000}"/>
    <cellStyle name="標準 17 2 2 2" xfId="966" xr:uid="{00000000-0005-0000-0000-0000C6030000}"/>
    <cellStyle name="標準 17 2 2 2 2" xfId="967" xr:uid="{00000000-0005-0000-0000-0000C7030000}"/>
    <cellStyle name="標準 17 2 2 3" xfId="968" xr:uid="{00000000-0005-0000-0000-0000C8030000}"/>
    <cellStyle name="標準 17 2 2 3 2" xfId="969" xr:uid="{00000000-0005-0000-0000-0000C9030000}"/>
    <cellStyle name="標準 17 2 2 3 2 2" xfId="970" xr:uid="{00000000-0005-0000-0000-0000CA030000}"/>
    <cellStyle name="標準 17 2 2 3 3" xfId="971" xr:uid="{00000000-0005-0000-0000-0000CB030000}"/>
    <cellStyle name="標準 17 2 2 3 3 2" xfId="972" xr:uid="{00000000-0005-0000-0000-0000CC030000}"/>
    <cellStyle name="標準 17 2 2 3 4" xfId="973" xr:uid="{00000000-0005-0000-0000-0000CD030000}"/>
    <cellStyle name="標準 17 2 2 4" xfId="974" xr:uid="{00000000-0005-0000-0000-0000CE030000}"/>
    <cellStyle name="標準 17 2 2 4 2" xfId="975" xr:uid="{00000000-0005-0000-0000-0000CF030000}"/>
    <cellStyle name="標準 17 2 2 5" xfId="976" xr:uid="{00000000-0005-0000-0000-0000D0030000}"/>
    <cellStyle name="標準 17 2 3" xfId="977" xr:uid="{00000000-0005-0000-0000-0000D1030000}"/>
    <cellStyle name="標準 17 2 3 2" xfId="978" xr:uid="{00000000-0005-0000-0000-0000D2030000}"/>
    <cellStyle name="標準 17 2 4" xfId="979" xr:uid="{00000000-0005-0000-0000-0000D3030000}"/>
    <cellStyle name="標準 17 2 4 2" xfId="980" xr:uid="{00000000-0005-0000-0000-0000D4030000}"/>
    <cellStyle name="標準 17 2 4 2 2" xfId="981" xr:uid="{00000000-0005-0000-0000-0000D5030000}"/>
    <cellStyle name="標準 17 2 4 3" xfId="982" xr:uid="{00000000-0005-0000-0000-0000D6030000}"/>
    <cellStyle name="標準 17 2 4 3 2" xfId="983" xr:uid="{00000000-0005-0000-0000-0000D7030000}"/>
    <cellStyle name="標準 17 2 4 4" xfId="984" xr:uid="{00000000-0005-0000-0000-0000D8030000}"/>
    <cellStyle name="標準 17 2 5" xfId="985" xr:uid="{00000000-0005-0000-0000-0000D9030000}"/>
    <cellStyle name="標準 17 2 5 2" xfId="986" xr:uid="{00000000-0005-0000-0000-0000DA030000}"/>
    <cellStyle name="標準 17 2 6" xfId="987" xr:uid="{00000000-0005-0000-0000-0000DB030000}"/>
    <cellStyle name="標準 17 3" xfId="988" xr:uid="{00000000-0005-0000-0000-0000DC030000}"/>
    <cellStyle name="標準 17 3 2" xfId="989" xr:uid="{00000000-0005-0000-0000-0000DD030000}"/>
    <cellStyle name="標準 17 3 2 2" xfId="990" xr:uid="{00000000-0005-0000-0000-0000DE030000}"/>
    <cellStyle name="標準 17 3 3" xfId="991" xr:uid="{00000000-0005-0000-0000-0000DF030000}"/>
    <cellStyle name="標準 17 3 3 2" xfId="992" xr:uid="{00000000-0005-0000-0000-0000E0030000}"/>
    <cellStyle name="標準 17 3 3 2 2" xfId="993" xr:uid="{00000000-0005-0000-0000-0000E1030000}"/>
    <cellStyle name="標準 17 3 3 3" xfId="994" xr:uid="{00000000-0005-0000-0000-0000E2030000}"/>
    <cellStyle name="標準 17 3 3 3 2" xfId="995" xr:uid="{00000000-0005-0000-0000-0000E3030000}"/>
    <cellStyle name="標準 17 3 3 4" xfId="996" xr:uid="{00000000-0005-0000-0000-0000E4030000}"/>
    <cellStyle name="標準 17 3 4" xfId="997" xr:uid="{00000000-0005-0000-0000-0000E5030000}"/>
    <cellStyle name="標準 17 3 4 2" xfId="998" xr:uid="{00000000-0005-0000-0000-0000E6030000}"/>
    <cellStyle name="標準 17 3 5" xfId="999" xr:uid="{00000000-0005-0000-0000-0000E7030000}"/>
    <cellStyle name="標準 17 4" xfId="1000" xr:uid="{00000000-0005-0000-0000-0000E8030000}"/>
    <cellStyle name="標準 17 4 2" xfId="1001" xr:uid="{00000000-0005-0000-0000-0000E9030000}"/>
    <cellStyle name="標準 17 5" xfId="1002" xr:uid="{00000000-0005-0000-0000-0000EA030000}"/>
    <cellStyle name="標準 17 5 2" xfId="1003" xr:uid="{00000000-0005-0000-0000-0000EB030000}"/>
    <cellStyle name="標準 17 5 2 2" xfId="1004" xr:uid="{00000000-0005-0000-0000-0000EC030000}"/>
    <cellStyle name="標準 17 5 3" xfId="1005" xr:uid="{00000000-0005-0000-0000-0000ED030000}"/>
    <cellStyle name="標準 17 5 3 2" xfId="1006" xr:uid="{00000000-0005-0000-0000-0000EE030000}"/>
    <cellStyle name="標準 17 5 4" xfId="1007" xr:uid="{00000000-0005-0000-0000-0000EF030000}"/>
    <cellStyle name="標準 17 6" xfId="1008" xr:uid="{00000000-0005-0000-0000-0000F0030000}"/>
    <cellStyle name="標準 17 6 2" xfId="1009" xr:uid="{00000000-0005-0000-0000-0000F1030000}"/>
    <cellStyle name="標準 17 7" xfId="1010" xr:uid="{00000000-0005-0000-0000-0000F2030000}"/>
    <cellStyle name="標準 18" xfId="1011" xr:uid="{00000000-0005-0000-0000-0000F3030000}"/>
    <cellStyle name="標準 19" xfId="1012" xr:uid="{00000000-0005-0000-0000-0000F4030000}"/>
    <cellStyle name="標準 19 2" xfId="1013" xr:uid="{00000000-0005-0000-0000-0000F5030000}"/>
    <cellStyle name="標準 19 2 2" xfId="1014" xr:uid="{00000000-0005-0000-0000-0000F6030000}"/>
    <cellStyle name="標準 19 3" xfId="1015" xr:uid="{00000000-0005-0000-0000-0000F7030000}"/>
    <cellStyle name="標準 19 3 2" xfId="1016" xr:uid="{00000000-0005-0000-0000-0000F8030000}"/>
    <cellStyle name="標準 19 3 2 2" xfId="1017" xr:uid="{00000000-0005-0000-0000-0000F9030000}"/>
    <cellStyle name="標準 19 3 3" xfId="1018" xr:uid="{00000000-0005-0000-0000-0000FA030000}"/>
    <cellStyle name="標準 19 3 3 2" xfId="1019" xr:uid="{00000000-0005-0000-0000-0000FB030000}"/>
    <cellStyle name="標準 19 3 4" xfId="1020" xr:uid="{00000000-0005-0000-0000-0000FC030000}"/>
    <cellStyle name="標準 19 4" xfId="1021" xr:uid="{00000000-0005-0000-0000-0000FD030000}"/>
    <cellStyle name="標準 19 4 2" xfId="1022" xr:uid="{00000000-0005-0000-0000-0000FE030000}"/>
    <cellStyle name="標準 19 5" xfId="1023" xr:uid="{00000000-0005-0000-0000-0000FF030000}"/>
    <cellStyle name="標準 2" xfId="1024" xr:uid="{00000000-0005-0000-0000-000000040000}"/>
    <cellStyle name="標準 2 2" xfId="1025" xr:uid="{00000000-0005-0000-0000-000001040000}"/>
    <cellStyle name="標準 2 2 2" xfId="1026" xr:uid="{00000000-0005-0000-0000-000002040000}"/>
    <cellStyle name="標準 2 3" xfId="1027" xr:uid="{00000000-0005-0000-0000-000003040000}"/>
    <cellStyle name="標準 2 4" xfId="1028" xr:uid="{00000000-0005-0000-0000-000004040000}"/>
    <cellStyle name="標準 2 4 2" xfId="1029" xr:uid="{00000000-0005-0000-0000-000005040000}"/>
    <cellStyle name="標準 2 5" xfId="1030" xr:uid="{00000000-0005-0000-0000-000006040000}"/>
    <cellStyle name="標準 2 6" xfId="1031" xr:uid="{00000000-0005-0000-0000-000007040000}"/>
    <cellStyle name="標準 2_（回答_240803）打合せ資料0727" xfId="1032" xr:uid="{00000000-0005-0000-0000-000008040000}"/>
    <cellStyle name="標準 20" xfId="1033" xr:uid="{00000000-0005-0000-0000-000009040000}"/>
    <cellStyle name="標準 21" xfId="1034" xr:uid="{00000000-0005-0000-0000-00000A040000}"/>
    <cellStyle name="標準 22" xfId="1035" xr:uid="{00000000-0005-0000-0000-00000B040000}"/>
    <cellStyle name="標準 22 2" xfId="1036" xr:uid="{00000000-0005-0000-0000-00000C040000}"/>
    <cellStyle name="標準 22 2 2" xfId="1037" xr:uid="{00000000-0005-0000-0000-00000D040000}"/>
    <cellStyle name="標準 22 3" xfId="1038" xr:uid="{00000000-0005-0000-0000-00000E040000}"/>
    <cellStyle name="標準 22 3 2" xfId="1039" xr:uid="{00000000-0005-0000-0000-00000F040000}"/>
    <cellStyle name="標準 22 4" xfId="1040" xr:uid="{00000000-0005-0000-0000-000010040000}"/>
    <cellStyle name="標準 23" xfId="1041" xr:uid="{00000000-0005-0000-0000-000011040000}"/>
    <cellStyle name="標準 24" xfId="1042" xr:uid="{00000000-0005-0000-0000-000012040000}"/>
    <cellStyle name="標準 25" xfId="1043" xr:uid="{00000000-0005-0000-0000-000013040000}"/>
    <cellStyle name="標準 25 2" xfId="1044" xr:uid="{00000000-0005-0000-0000-000014040000}"/>
    <cellStyle name="標準 26" xfId="1045" xr:uid="{00000000-0005-0000-0000-000015040000}"/>
    <cellStyle name="標準 27" xfId="1046" xr:uid="{00000000-0005-0000-0000-000016040000}"/>
    <cellStyle name="標準 28" xfId="1047" xr:uid="{00000000-0005-0000-0000-000017040000}"/>
    <cellStyle name="標準 28 2" xfId="1048" xr:uid="{00000000-0005-0000-0000-000018040000}"/>
    <cellStyle name="標準 29" xfId="1049" xr:uid="{00000000-0005-0000-0000-000019040000}"/>
    <cellStyle name="標準 3" xfId="1050" xr:uid="{00000000-0005-0000-0000-00001A040000}"/>
    <cellStyle name="標準 3 2" xfId="1051" xr:uid="{00000000-0005-0000-0000-00001B040000}"/>
    <cellStyle name="標準 3 3" xfId="1052" xr:uid="{00000000-0005-0000-0000-00001C040000}"/>
    <cellStyle name="標準 3 3 2" xfId="1053" xr:uid="{00000000-0005-0000-0000-00001D040000}"/>
    <cellStyle name="標準 3 4" xfId="1054" xr:uid="{00000000-0005-0000-0000-00001E040000}"/>
    <cellStyle name="標準 3 4 2" xfId="1055" xr:uid="{00000000-0005-0000-0000-00001F040000}"/>
    <cellStyle name="標準 3_Ｑ／Ａ連絡書【H231021-001f】" xfId="1056" xr:uid="{00000000-0005-0000-0000-000020040000}"/>
    <cellStyle name="標準 30" xfId="1057" xr:uid="{00000000-0005-0000-0000-000021040000}"/>
    <cellStyle name="標準 31" xfId="1058" xr:uid="{00000000-0005-0000-0000-000022040000}"/>
    <cellStyle name="標準 31 2" xfId="1059" xr:uid="{00000000-0005-0000-0000-000023040000}"/>
    <cellStyle name="標準 31 2 2" xfId="1060" xr:uid="{00000000-0005-0000-0000-000024040000}"/>
    <cellStyle name="標準 32" xfId="1061" xr:uid="{00000000-0005-0000-0000-000025040000}"/>
    <cellStyle name="標準 33" xfId="1062" xr:uid="{00000000-0005-0000-0000-000026040000}"/>
    <cellStyle name="標準 33 2" xfId="1063" xr:uid="{00000000-0005-0000-0000-000027040000}"/>
    <cellStyle name="標準 34" xfId="1064" xr:uid="{00000000-0005-0000-0000-000028040000}"/>
    <cellStyle name="標準 35" xfId="1065" xr:uid="{00000000-0005-0000-0000-000029040000}"/>
    <cellStyle name="標準 36" xfId="1066" xr:uid="{00000000-0005-0000-0000-00002A040000}"/>
    <cellStyle name="標準 37" xfId="1067" xr:uid="{00000000-0005-0000-0000-00002B040000}"/>
    <cellStyle name="標準 38" xfId="1068" xr:uid="{00000000-0005-0000-0000-00002C040000}"/>
    <cellStyle name="標準 39" xfId="1069" xr:uid="{00000000-0005-0000-0000-00002D040000}"/>
    <cellStyle name="標準 4" xfId="1070" xr:uid="{00000000-0005-0000-0000-00002E040000}"/>
    <cellStyle name="標準 4 2" xfId="1071" xr:uid="{00000000-0005-0000-0000-00002F040000}"/>
    <cellStyle name="標準 4 3" xfId="1072" xr:uid="{00000000-0005-0000-0000-000030040000}"/>
    <cellStyle name="標準 5" xfId="1073" xr:uid="{00000000-0005-0000-0000-000031040000}"/>
    <cellStyle name="標準 5 2" xfId="1074" xr:uid="{00000000-0005-0000-0000-000032040000}"/>
    <cellStyle name="標準 6" xfId="1075" xr:uid="{00000000-0005-0000-0000-000033040000}"/>
    <cellStyle name="標準 6 2" xfId="1076" xr:uid="{00000000-0005-0000-0000-000034040000}"/>
    <cellStyle name="標準 7" xfId="1077" xr:uid="{00000000-0005-0000-0000-000035040000}"/>
    <cellStyle name="標準 7 10" xfId="1078" xr:uid="{00000000-0005-0000-0000-000036040000}"/>
    <cellStyle name="標準 7 2" xfId="1079" xr:uid="{00000000-0005-0000-0000-000037040000}"/>
    <cellStyle name="標準 7 2 2" xfId="1080" xr:uid="{00000000-0005-0000-0000-000038040000}"/>
    <cellStyle name="標準 7 2 2 2" xfId="1081" xr:uid="{00000000-0005-0000-0000-000039040000}"/>
    <cellStyle name="標準 7 2 2 2 2" xfId="1082" xr:uid="{00000000-0005-0000-0000-00003A040000}"/>
    <cellStyle name="標準 7 2 2 2 2 2" xfId="1083" xr:uid="{00000000-0005-0000-0000-00003B040000}"/>
    <cellStyle name="標準 7 2 2 2 2 2 2" xfId="1084" xr:uid="{00000000-0005-0000-0000-00003C040000}"/>
    <cellStyle name="標準 7 2 2 2 2 2 2 2" xfId="1085" xr:uid="{00000000-0005-0000-0000-00003D040000}"/>
    <cellStyle name="標準 7 2 2 2 2 2 3" xfId="1086" xr:uid="{00000000-0005-0000-0000-00003E040000}"/>
    <cellStyle name="標準 7 2 2 2 2 2 3 2" xfId="1087" xr:uid="{00000000-0005-0000-0000-00003F040000}"/>
    <cellStyle name="標準 7 2 2 2 2 2 3 2 2" xfId="1088" xr:uid="{00000000-0005-0000-0000-000040040000}"/>
    <cellStyle name="標準 7 2 2 2 2 2 3 3" xfId="1089" xr:uid="{00000000-0005-0000-0000-000041040000}"/>
    <cellStyle name="標準 7 2 2 2 2 2 3 3 2" xfId="1090" xr:uid="{00000000-0005-0000-0000-000042040000}"/>
    <cellStyle name="標準 7 2 2 2 2 2 3 4" xfId="1091" xr:uid="{00000000-0005-0000-0000-000043040000}"/>
    <cellStyle name="標準 7 2 2 2 2 2 4" xfId="1092" xr:uid="{00000000-0005-0000-0000-000044040000}"/>
    <cellStyle name="標準 7 2 2 2 2 2 4 2" xfId="1093" xr:uid="{00000000-0005-0000-0000-000045040000}"/>
    <cellStyle name="標準 7 2 2 2 2 2 5" xfId="1094" xr:uid="{00000000-0005-0000-0000-000046040000}"/>
    <cellStyle name="標準 7 2 2 2 2 3" xfId="1095" xr:uid="{00000000-0005-0000-0000-000047040000}"/>
    <cellStyle name="標準 7 2 2 2 2 3 2" xfId="1096" xr:uid="{00000000-0005-0000-0000-000048040000}"/>
    <cellStyle name="標準 7 2 2 2 2 4" xfId="1097" xr:uid="{00000000-0005-0000-0000-000049040000}"/>
    <cellStyle name="標準 7 2 2 2 2 4 2" xfId="1098" xr:uid="{00000000-0005-0000-0000-00004A040000}"/>
    <cellStyle name="標準 7 2 2 2 2 4 2 2" xfId="1099" xr:uid="{00000000-0005-0000-0000-00004B040000}"/>
    <cellStyle name="標準 7 2 2 2 2 4 3" xfId="1100" xr:uid="{00000000-0005-0000-0000-00004C040000}"/>
    <cellStyle name="標準 7 2 2 2 2 4 3 2" xfId="1101" xr:uid="{00000000-0005-0000-0000-00004D040000}"/>
    <cellStyle name="標準 7 2 2 2 2 4 4" xfId="1102" xr:uid="{00000000-0005-0000-0000-00004E040000}"/>
    <cellStyle name="標準 7 2 2 2 2 5" xfId="1103" xr:uid="{00000000-0005-0000-0000-00004F040000}"/>
    <cellStyle name="標準 7 2 2 2 2 5 2" xfId="1104" xr:uid="{00000000-0005-0000-0000-000050040000}"/>
    <cellStyle name="標準 7 2 2 2 2 6" xfId="1105" xr:uid="{00000000-0005-0000-0000-000051040000}"/>
    <cellStyle name="標準 7 2 2 2 3" xfId="1106" xr:uid="{00000000-0005-0000-0000-000052040000}"/>
    <cellStyle name="標準 7 2 2 2 3 2" xfId="1107" xr:uid="{00000000-0005-0000-0000-000053040000}"/>
    <cellStyle name="標準 7 2 2 2 3 2 2" xfId="1108" xr:uid="{00000000-0005-0000-0000-000054040000}"/>
    <cellStyle name="標準 7 2 2 2 3 3" xfId="1109" xr:uid="{00000000-0005-0000-0000-000055040000}"/>
    <cellStyle name="標準 7 2 2 2 3 3 2" xfId="1110" xr:uid="{00000000-0005-0000-0000-000056040000}"/>
    <cellStyle name="標準 7 2 2 2 3 3 2 2" xfId="1111" xr:uid="{00000000-0005-0000-0000-000057040000}"/>
    <cellStyle name="標準 7 2 2 2 3 3 3" xfId="1112" xr:uid="{00000000-0005-0000-0000-000058040000}"/>
    <cellStyle name="標準 7 2 2 2 3 3 3 2" xfId="1113" xr:uid="{00000000-0005-0000-0000-000059040000}"/>
    <cellStyle name="標準 7 2 2 2 3 3 4" xfId="1114" xr:uid="{00000000-0005-0000-0000-00005A040000}"/>
    <cellStyle name="標準 7 2 2 2 3 4" xfId="1115" xr:uid="{00000000-0005-0000-0000-00005B040000}"/>
    <cellStyle name="標準 7 2 2 2 3 4 2" xfId="1116" xr:uid="{00000000-0005-0000-0000-00005C040000}"/>
    <cellStyle name="標準 7 2 2 2 3 5" xfId="1117" xr:uid="{00000000-0005-0000-0000-00005D040000}"/>
    <cellStyle name="標準 7 2 2 2 4" xfId="1118" xr:uid="{00000000-0005-0000-0000-00005E040000}"/>
    <cellStyle name="標準 7 2 2 2 4 2" xfId="1119" xr:uid="{00000000-0005-0000-0000-00005F040000}"/>
    <cellStyle name="標準 7 2 2 2 5" xfId="1120" xr:uid="{00000000-0005-0000-0000-000060040000}"/>
    <cellStyle name="標準 7 2 2 2 5 2" xfId="1121" xr:uid="{00000000-0005-0000-0000-000061040000}"/>
    <cellStyle name="標準 7 2 2 2 5 2 2" xfId="1122" xr:uid="{00000000-0005-0000-0000-000062040000}"/>
    <cellStyle name="標準 7 2 2 2 5 3" xfId="1123" xr:uid="{00000000-0005-0000-0000-000063040000}"/>
    <cellStyle name="標準 7 2 2 2 5 3 2" xfId="1124" xr:uid="{00000000-0005-0000-0000-000064040000}"/>
    <cellStyle name="標準 7 2 2 2 5 4" xfId="1125" xr:uid="{00000000-0005-0000-0000-000065040000}"/>
    <cellStyle name="標準 7 2 2 2 6" xfId="1126" xr:uid="{00000000-0005-0000-0000-000066040000}"/>
    <cellStyle name="標準 7 2 2 2 6 2" xfId="1127" xr:uid="{00000000-0005-0000-0000-000067040000}"/>
    <cellStyle name="標準 7 2 2 2 7" xfId="1128" xr:uid="{00000000-0005-0000-0000-000068040000}"/>
    <cellStyle name="標準 7 2 2 3" xfId="1129" xr:uid="{00000000-0005-0000-0000-000069040000}"/>
    <cellStyle name="標準 7 2 2 3 2" xfId="1130" xr:uid="{00000000-0005-0000-0000-00006A040000}"/>
    <cellStyle name="標準 7 2 2 4" xfId="1131" xr:uid="{00000000-0005-0000-0000-00006B040000}"/>
    <cellStyle name="標準 7 2 2 4 2" xfId="1132" xr:uid="{00000000-0005-0000-0000-00006C040000}"/>
    <cellStyle name="標準 7 2 2 4 2 2" xfId="1133" xr:uid="{00000000-0005-0000-0000-00006D040000}"/>
    <cellStyle name="標準 7 2 2 4 2 2 2" xfId="1134" xr:uid="{00000000-0005-0000-0000-00006E040000}"/>
    <cellStyle name="標準 7 2 2 4 2 3" xfId="1135" xr:uid="{00000000-0005-0000-0000-00006F040000}"/>
    <cellStyle name="標準 7 2 2 4 2 3 2" xfId="1136" xr:uid="{00000000-0005-0000-0000-000070040000}"/>
    <cellStyle name="標準 7 2 2 4 2 3 2 2" xfId="1137" xr:uid="{00000000-0005-0000-0000-000071040000}"/>
    <cellStyle name="標準 7 2 2 4 2 3 3" xfId="1138" xr:uid="{00000000-0005-0000-0000-000072040000}"/>
    <cellStyle name="標準 7 2 2 4 2 3 3 2" xfId="1139" xr:uid="{00000000-0005-0000-0000-000073040000}"/>
    <cellStyle name="標準 7 2 2 4 2 3 4" xfId="1140" xr:uid="{00000000-0005-0000-0000-000074040000}"/>
    <cellStyle name="標準 7 2 2 4 2 4" xfId="1141" xr:uid="{00000000-0005-0000-0000-000075040000}"/>
    <cellStyle name="標準 7 2 2 4 2 4 2" xfId="1142" xr:uid="{00000000-0005-0000-0000-000076040000}"/>
    <cellStyle name="標準 7 2 2 4 2 5" xfId="1143" xr:uid="{00000000-0005-0000-0000-000077040000}"/>
    <cellStyle name="標準 7 2 2 4 3" xfId="1144" xr:uid="{00000000-0005-0000-0000-000078040000}"/>
    <cellStyle name="標準 7 2 2 4 3 2" xfId="1145" xr:uid="{00000000-0005-0000-0000-000079040000}"/>
    <cellStyle name="標準 7 2 2 4 4" xfId="1146" xr:uid="{00000000-0005-0000-0000-00007A040000}"/>
    <cellStyle name="標準 7 2 2 4 4 2" xfId="1147" xr:uid="{00000000-0005-0000-0000-00007B040000}"/>
    <cellStyle name="標準 7 2 2 4 4 2 2" xfId="1148" xr:uid="{00000000-0005-0000-0000-00007C040000}"/>
    <cellStyle name="標準 7 2 2 4 4 3" xfId="1149" xr:uid="{00000000-0005-0000-0000-00007D040000}"/>
    <cellStyle name="標準 7 2 2 4 4 3 2" xfId="1150" xr:uid="{00000000-0005-0000-0000-00007E040000}"/>
    <cellStyle name="標準 7 2 2 4 4 4" xfId="1151" xr:uid="{00000000-0005-0000-0000-00007F040000}"/>
    <cellStyle name="標準 7 2 2 4 5" xfId="1152" xr:uid="{00000000-0005-0000-0000-000080040000}"/>
    <cellStyle name="標準 7 2 2 4 5 2" xfId="1153" xr:uid="{00000000-0005-0000-0000-000081040000}"/>
    <cellStyle name="標準 7 2 2 4 6" xfId="1154" xr:uid="{00000000-0005-0000-0000-000082040000}"/>
    <cellStyle name="標準 7 2 2 5" xfId="1155" xr:uid="{00000000-0005-0000-0000-000083040000}"/>
    <cellStyle name="標準 7 2 2 5 2" xfId="1156" xr:uid="{00000000-0005-0000-0000-000084040000}"/>
    <cellStyle name="標準 7 2 2 5 2 2" xfId="1157" xr:uid="{00000000-0005-0000-0000-000085040000}"/>
    <cellStyle name="標準 7 2 2 5 3" xfId="1158" xr:uid="{00000000-0005-0000-0000-000086040000}"/>
    <cellStyle name="標準 7 2 2 5 3 2" xfId="1159" xr:uid="{00000000-0005-0000-0000-000087040000}"/>
    <cellStyle name="標準 7 2 2 5 3 2 2" xfId="1160" xr:uid="{00000000-0005-0000-0000-000088040000}"/>
    <cellStyle name="標準 7 2 2 5 3 3" xfId="1161" xr:uid="{00000000-0005-0000-0000-000089040000}"/>
    <cellStyle name="標準 7 2 2 5 3 3 2" xfId="1162" xr:uid="{00000000-0005-0000-0000-00008A040000}"/>
    <cellStyle name="標準 7 2 2 5 3 4" xfId="1163" xr:uid="{00000000-0005-0000-0000-00008B040000}"/>
    <cellStyle name="標準 7 2 2 5 4" xfId="1164" xr:uid="{00000000-0005-0000-0000-00008C040000}"/>
    <cellStyle name="標準 7 2 2 5 4 2" xfId="1165" xr:uid="{00000000-0005-0000-0000-00008D040000}"/>
    <cellStyle name="標準 7 2 2 5 5" xfId="1166" xr:uid="{00000000-0005-0000-0000-00008E040000}"/>
    <cellStyle name="標準 7 2 2 6" xfId="1167" xr:uid="{00000000-0005-0000-0000-00008F040000}"/>
    <cellStyle name="標準 7 2 2 6 2" xfId="1168" xr:uid="{00000000-0005-0000-0000-000090040000}"/>
    <cellStyle name="標準 7 2 2 6 2 2" xfId="1169" xr:uid="{00000000-0005-0000-0000-000091040000}"/>
    <cellStyle name="標準 7 2 2 6 3" xfId="1170" xr:uid="{00000000-0005-0000-0000-000092040000}"/>
    <cellStyle name="標準 7 2 2 6 3 2" xfId="1171" xr:uid="{00000000-0005-0000-0000-000093040000}"/>
    <cellStyle name="標準 7 2 2 6 4" xfId="1172" xr:uid="{00000000-0005-0000-0000-000094040000}"/>
    <cellStyle name="標準 7 2 2 7" xfId="1173" xr:uid="{00000000-0005-0000-0000-000095040000}"/>
    <cellStyle name="標準 7 2 2 7 2" xfId="1174" xr:uid="{00000000-0005-0000-0000-000096040000}"/>
    <cellStyle name="標準 7 2 2 8" xfId="1175" xr:uid="{00000000-0005-0000-0000-000097040000}"/>
    <cellStyle name="標準 7 2 3" xfId="1176" xr:uid="{00000000-0005-0000-0000-000098040000}"/>
    <cellStyle name="標準 7 2 3 2" xfId="1177" xr:uid="{00000000-0005-0000-0000-000099040000}"/>
    <cellStyle name="標準 7 2 3 2 2" xfId="1178" xr:uid="{00000000-0005-0000-0000-00009A040000}"/>
    <cellStyle name="標準 7 2 3 2 2 2" xfId="1179" xr:uid="{00000000-0005-0000-0000-00009B040000}"/>
    <cellStyle name="標準 7 2 3 2 2 2 2" xfId="1180" xr:uid="{00000000-0005-0000-0000-00009C040000}"/>
    <cellStyle name="標準 7 2 3 2 2 3" xfId="1181" xr:uid="{00000000-0005-0000-0000-00009D040000}"/>
    <cellStyle name="標準 7 2 3 2 2 3 2" xfId="1182" xr:uid="{00000000-0005-0000-0000-00009E040000}"/>
    <cellStyle name="標準 7 2 3 2 2 3 2 2" xfId="1183" xr:uid="{00000000-0005-0000-0000-00009F040000}"/>
    <cellStyle name="標準 7 2 3 2 2 3 3" xfId="1184" xr:uid="{00000000-0005-0000-0000-0000A0040000}"/>
    <cellStyle name="標準 7 2 3 2 2 3 3 2" xfId="1185" xr:uid="{00000000-0005-0000-0000-0000A1040000}"/>
    <cellStyle name="標準 7 2 3 2 2 3 4" xfId="1186" xr:uid="{00000000-0005-0000-0000-0000A2040000}"/>
    <cellStyle name="標準 7 2 3 2 2 4" xfId="1187" xr:uid="{00000000-0005-0000-0000-0000A3040000}"/>
    <cellStyle name="標準 7 2 3 2 2 4 2" xfId="1188" xr:uid="{00000000-0005-0000-0000-0000A4040000}"/>
    <cellStyle name="標準 7 2 3 2 2 5" xfId="1189" xr:uid="{00000000-0005-0000-0000-0000A5040000}"/>
    <cellStyle name="標準 7 2 3 2 3" xfId="1190" xr:uid="{00000000-0005-0000-0000-0000A6040000}"/>
    <cellStyle name="標準 7 2 3 2 3 2" xfId="1191" xr:uid="{00000000-0005-0000-0000-0000A7040000}"/>
    <cellStyle name="標準 7 2 3 2 4" xfId="1192" xr:uid="{00000000-0005-0000-0000-0000A8040000}"/>
    <cellStyle name="標準 7 2 3 2 4 2" xfId="1193" xr:uid="{00000000-0005-0000-0000-0000A9040000}"/>
    <cellStyle name="標準 7 2 3 2 4 2 2" xfId="1194" xr:uid="{00000000-0005-0000-0000-0000AA040000}"/>
    <cellStyle name="標準 7 2 3 2 4 3" xfId="1195" xr:uid="{00000000-0005-0000-0000-0000AB040000}"/>
    <cellStyle name="標準 7 2 3 2 4 3 2" xfId="1196" xr:uid="{00000000-0005-0000-0000-0000AC040000}"/>
    <cellStyle name="標準 7 2 3 2 4 4" xfId="1197" xr:uid="{00000000-0005-0000-0000-0000AD040000}"/>
    <cellStyle name="標準 7 2 3 2 5" xfId="1198" xr:uid="{00000000-0005-0000-0000-0000AE040000}"/>
    <cellStyle name="標準 7 2 3 2 5 2" xfId="1199" xr:uid="{00000000-0005-0000-0000-0000AF040000}"/>
    <cellStyle name="標準 7 2 3 2 6" xfId="1200" xr:uid="{00000000-0005-0000-0000-0000B0040000}"/>
    <cellStyle name="標準 7 2 3 3" xfId="1201" xr:uid="{00000000-0005-0000-0000-0000B1040000}"/>
    <cellStyle name="標準 7 2 3 3 2" xfId="1202" xr:uid="{00000000-0005-0000-0000-0000B2040000}"/>
    <cellStyle name="標準 7 2 3 3 2 2" xfId="1203" xr:uid="{00000000-0005-0000-0000-0000B3040000}"/>
    <cellStyle name="標準 7 2 3 3 3" xfId="1204" xr:uid="{00000000-0005-0000-0000-0000B4040000}"/>
    <cellStyle name="標準 7 2 3 3 3 2" xfId="1205" xr:uid="{00000000-0005-0000-0000-0000B5040000}"/>
    <cellStyle name="標準 7 2 3 3 3 2 2" xfId="1206" xr:uid="{00000000-0005-0000-0000-0000B6040000}"/>
    <cellStyle name="標準 7 2 3 3 3 3" xfId="1207" xr:uid="{00000000-0005-0000-0000-0000B7040000}"/>
    <cellStyle name="標準 7 2 3 3 3 3 2" xfId="1208" xr:uid="{00000000-0005-0000-0000-0000B8040000}"/>
    <cellStyle name="標準 7 2 3 3 3 4" xfId="1209" xr:uid="{00000000-0005-0000-0000-0000B9040000}"/>
    <cellStyle name="標準 7 2 3 3 4" xfId="1210" xr:uid="{00000000-0005-0000-0000-0000BA040000}"/>
    <cellStyle name="標準 7 2 3 3 4 2" xfId="1211" xr:uid="{00000000-0005-0000-0000-0000BB040000}"/>
    <cellStyle name="標準 7 2 3 3 5" xfId="1212" xr:uid="{00000000-0005-0000-0000-0000BC040000}"/>
    <cellStyle name="標準 7 2 3 4" xfId="1213" xr:uid="{00000000-0005-0000-0000-0000BD040000}"/>
    <cellStyle name="標準 7 2 3 4 2" xfId="1214" xr:uid="{00000000-0005-0000-0000-0000BE040000}"/>
    <cellStyle name="標準 7 2 3 5" xfId="1215" xr:uid="{00000000-0005-0000-0000-0000BF040000}"/>
    <cellStyle name="標準 7 2 3 5 2" xfId="1216" xr:uid="{00000000-0005-0000-0000-0000C0040000}"/>
    <cellStyle name="標準 7 2 3 5 2 2" xfId="1217" xr:uid="{00000000-0005-0000-0000-0000C1040000}"/>
    <cellStyle name="標準 7 2 3 5 3" xfId="1218" xr:uid="{00000000-0005-0000-0000-0000C2040000}"/>
    <cellStyle name="標準 7 2 3 5 3 2" xfId="1219" xr:uid="{00000000-0005-0000-0000-0000C3040000}"/>
    <cellStyle name="標準 7 2 3 5 4" xfId="1220" xr:uid="{00000000-0005-0000-0000-0000C4040000}"/>
    <cellStyle name="標準 7 2 3 6" xfId="1221" xr:uid="{00000000-0005-0000-0000-0000C5040000}"/>
    <cellStyle name="標準 7 2 3 6 2" xfId="1222" xr:uid="{00000000-0005-0000-0000-0000C6040000}"/>
    <cellStyle name="標準 7 2 3 7" xfId="1223" xr:uid="{00000000-0005-0000-0000-0000C7040000}"/>
    <cellStyle name="標準 7 2 4" xfId="1224" xr:uid="{00000000-0005-0000-0000-0000C8040000}"/>
    <cellStyle name="標準 7 2 4 2" xfId="1225" xr:uid="{00000000-0005-0000-0000-0000C9040000}"/>
    <cellStyle name="標準 7 2 5" xfId="1226" xr:uid="{00000000-0005-0000-0000-0000CA040000}"/>
    <cellStyle name="標準 7 2 5 2" xfId="1227" xr:uid="{00000000-0005-0000-0000-0000CB040000}"/>
    <cellStyle name="標準 7 2 5 2 2" xfId="1228" xr:uid="{00000000-0005-0000-0000-0000CC040000}"/>
    <cellStyle name="標準 7 2 5 2 2 2" xfId="1229" xr:uid="{00000000-0005-0000-0000-0000CD040000}"/>
    <cellStyle name="標準 7 2 5 2 3" xfId="1230" xr:uid="{00000000-0005-0000-0000-0000CE040000}"/>
    <cellStyle name="標準 7 2 5 2 3 2" xfId="1231" xr:uid="{00000000-0005-0000-0000-0000CF040000}"/>
    <cellStyle name="標準 7 2 5 2 3 2 2" xfId="1232" xr:uid="{00000000-0005-0000-0000-0000D0040000}"/>
    <cellStyle name="標準 7 2 5 2 3 3" xfId="1233" xr:uid="{00000000-0005-0000-0000-0000D1040000}"/>
    <cellStyle name="標準 7 2 5 2 3 3 2" xfId="1234" xr:uid="{00000000-0005-0000-0000-0000D2040000}"/>
    <cellStyle name="標準 7 2 5 2 3 4" xfId="1235" xr:uid="{00000000-0005-0000-0000-0000D3040000}"/>
    <cellStyle name="標準 7 2 5 2 4" xfId="1236" xr:uid="{00000000-0005-0000-0000-0000D4040000}"/>
    <cellStyle name="標準 7 2 5 2 4 2" xfId="1237" xr:uid="{00000000-0005-0000-0000-0000D5040000}"/>
    <cellStyle name="標準 7 2 5 2 5" xfId="1238" xr:uid="{00000000-0005-0000-0000-0000D6040000}"/>
    <cellStyle name="標準 7 2 5 3" xfId="1239" xr:uid="{00000000-0005-0000-0000-0000D7040000}"/>
    <cellStyle name="標準 7 2 5 3 2" xfId="1240" xr:uid="{00000000-0005-0000-0000-0000D8040000}"/>
    <cellStyle name="標準 7 2 5 4" xfId="1241" xr:uid="{00000000-0005-0000-0000-0000D9040000}"/>
    <cellStyle name="標準 7 2 5 4 2" xfId="1242" xr:uid="{00000000-0005-0000-0000-0000DA040000}"/>
    <cellStyle name="標準 7 2 5 4 2 2" xfId="1243" xr:uid="{00000000-0005-0000-0000-0000DB040000}"/>
    <cellStyle name="標準 7 2 5 4 3" xfId="1244" xr:uid="{00000000-0005-0000-0000-0000DC040000}"/>
    <cellStyle name="標準 7 2 5 4 3 2" xfId="1245" xr:uid="{00000000-0005-0000-0000-0000DD040000}"/>
    <cellStyle name="標準 7 2 5 4 4" xfId="1246" xr:uid="{00000000-0005-0000-0000-0000DE040000}"/>
    <cellStyle name="標準 7 2 5 5" xfId="1247" xr:uid="{00000000-0005-0000-0000-0000DF040000}"/>
    <cellStyle name="標準 7 2 5 5 2" xfId="1248" xr:uid="{00000000-0005-0000-0000-0000E0040000}"/>
    <cellStyle name="標準 7 2 5 6" xfId="1249" xr:uid="{00000000-0005-0000-0000-0000E1040000}"/>
    <cellStyle name="標準 7 2 6" xfId="1250" xr:uid="{00000000-0005-0000-0000-0000E2040000}"/>
    <cellStyle name="標準 7 2 6 2" xfId="1251" xr:uid="{00000000-0005-0000-0000-0000E3040000}"/>
    <cellStyle name="標準 7 2 6 2 2" xfId="1252" xr:uid="{00000000-0005-0000-0000-0000E4040000}"/>
    <cellStyle name="標準 7 2 6 3" xfId="1253" xr:uid="{00000000-0005-0000-0000-0000E5040000}"/>
    <cellStyle name="標準 7 2 6 3 2" xfId="1254" xr:uid="{00000000-0005-0000-0000-0000E6040000}"/>
    <cellStyle name="標準 7 2 6 3 2 2" xfId="1255" xr:uid="{00000000-0005-0000-0000-0000E7040000}"/>
    <cellStyle name="標準 7 2 6 3 3" xfId="1256" xr:uid="{00000000-0005-0000-0000-0000E8040000}"/>
    <cellStyle name="標準 7 2 6 3 3 2" xfId="1257" xr:uid="{00000000-0005-0000-0000-0000E9040000}"/>
    <cellStyle name="標準 7 2 6 3 4" xfId="1258" xr:uid="{00000000-0005-0000-0000-0000EA040000}"/>
    <cellStyle name="標準 7 2 6 4" xfId="1259" xr:uid="{00000000-0005-0000-0000-0000EB040000}"/>
    <cellStyle name="標準 7 2 6 4 2" xfId="1260" xr:uid="{00000000-0005-0000-0000-0000EC040000}"/>
    <cellStyle name="標準 7 2 6 5" xfId="1261" xr:uid="{00000000-0005-0000-0000-0000ED040000}"/>
    <cellStyle name="標準 7 2 7" xfId="1262" xr:uid="{00000000-0005-0000-0000-0000EE040000}"/>
    <cellStyle name="標準 7 2 7 2" xfId="1263" xr:uid="{00000000-0005-0000-0000-0000EF040000}"/>
    <cellStyle name="標準 7 2 7 2 2" xfId="1264" xr:uid="{00000000-0005-0000-0000-0000F0040000}"/>
    <cellStyle name="標準 7 2 7 3" xfId="1265" xr:uid="{00000000-0005-0000-0000-0000F1040000}"/>
    <cellStyle name="標準 7 2 7 3 2" xfId="1266" xr:uid="{00000000-0005-0000-0000-0000F2040000}"/>
    <cellStyle name="標準 7 2 7 4" xfId="1267" xr:uid="{00000000-0005-0000-0000-0000F3040000}"/>
    <cellStyle name="標準 7 2 8" xfId="1268" xr:uid="{00000000-0005-0000-0000-0000F4040000}"/>
    <cellStyle name="標準 7 2 8 2" xfId="1269" xr:uid="{00000000-0005-0000-0000-0000F5040000}"/>
    <cellStyle name="標準 7 2 9" xfId="1270" xr:uid="{00000000-0005-0000-0000-0000F6040000}"/>
    <cellStyle name="標準 7 3" xfId="1271" xr:uid="{00000000-0005-0000-0000-0000F7040000}"/>
    <cellStyle name="標準 7 3 2" xfId="1272" xr:uid="{00000000-0005-0000-0000-0000F8040000}"/>
    <cellStyle name="標準 7 3 2 2" xfId="1273" xr:uid="{00000000-0005-0000-0000-0000F9040000}"/>
    <cellStyle name="標準 7 3 2 2 2" xfId="1274" xr:uid="{00000000-0005-0000-0000-0000FA040000}"/>
    <cellStyle name="標準 7 3 2 2 2 2" xfId="1275" xr:uid="{00000000-0005-0000-0000-0000FB040000}"/>
    <cellStyle name="標準 7 3 2 2 2 2 2" xfId="1276" xr:uid="{00000000-0005-0000-0000-0000FC040000}"/>
    <cellStyle name="標準 7 3 2 2 2 3" xfId="1277" xr:uid="{00000000-0005-0000-0000-0000FD040000}"/>
    <cellStyle name="標準 7 3 2 2 2 3 2" xfId="1278" xr:uid="{00000000-0005-0000-0000-0000FE040000}"/>
    <cellStyle name="標準 7 3 2 2 2 3 2 2" xfId="1279" xr:uid="{00000000-0005-0000-0000-0000FF040000}"/>
    <cellStyle name="標準 7 3 2 2 2 3 3" xfId="1280" xr:uid="{00000000-0005-0000-0000-000000050000}"/>
    <cellStyle name="標準 7 3 2 2 2 3 3 2" xfId="1281" xr:uid="{00000000-0005-0000-0000-000001050000}"/>
    <cellStyle name="標準 7 3 2 2 2 3 4" xfId="1282" xr:uid="{00000000-0005-0000-0000-000002050000}"/>
    <cellStyle name="標準 7 3 2 2 2 4" xfId="1283" xr:uid="{00000000-0005-0000-0000-000003050000}"/>
    <cellStyle name="標準 7 3 2 2 2 4 2" xfId="1284" xr:uid="{00000000-0005-0000-0000-000004050000}"/>
    <cellStyle name="標準 7 3 2 2 2 5" xfId="1285" xr:uid="{00000000-0005-0000-0000-000005050000}"/>
    <cellStyle name="標準 7 3 2 2 3" xfId="1286" xr:uid="{00000000-0005-0000-0000-000006050000}"/>
    <cellStyle name="標準 7 3 2 2 3 2" xfId="1287" xr:uid="{00000000-0005-0000-0000-000007050000}"/>
    <cellStyle name="標準 7 3 2 2 4" xfId="1288" xr:uid="{00000000-0005-0000-0000-000008050000}"/>
    <cellStyle name="標準 7 3 2 2 4 2" xfId="1289" xr:uid="{00000000-0005-0000-0000-000009050000}"/>
    <cellStyle name="標準 7 3 2 2 4 2 2" xfId="1290" xr:uid="{00000000-0005-0000-0000-00000A050000}"/>
    <cellStyle name="標準 7 3 2 2 4 3" xfId="1291" xr:uid="{00000000-0005-0000-0000-00000B050000}"/>
    <cellStyle name="標準 7 3 2 2 4 3 2" xfId="1292" xr:uid="{00000000-0005-0000-0000-00000C050000}"/>
    <cellStyle name="標準 7 3 2 2 4 4" xfId="1293" xr:uid="{00000000-0005-0000-0000-00000D050000}"/>
    <cellStyle name="標準 7 3 2 2 5" xfId="1294" xr:uid="{00000000-0005-0000-0000-00000E050000}"/>
    <cellStyle name="標準 7 3 2 2 5 2" xfId="1295" xr:uid="{00000000-0005-0000-0000-00000F050000}"/>
    <cellStyle name="標準 7 3 2 2 6" xfId="1296" xr:uid="{00000000-0005-0000-0000-000010050000}"/>
    <cellStyle name="標準 7 3 2 3" xfId="1297" xr:uid="{00000000-0005-0000-0000-000011050000}"/>
    <cellStyle name="標準 7 3 2 3 2" xfId="1298" xr:uid="{00000000-0005-0000-0000-000012050000}"/>
    <cellStyle name="標準 7 3 2 3 2 2" xfId="1299" xr:uid="{00000000-0005-0000-0000-000013050000}"/>
    <cellStyle name="標準 7 3 2 3 3" xfId="1300" xr:uid="{00000000-0005-0000-0000-000014050000}"/>
    <cellStyle name="標準 7 3 2 3 3 2" xfId="1301" xr:uid="{00000000-0005-0000-0000-000015050000}"/>
    <cellStyle name="標準 7 3 2 3 3 2 2" xfId="1302" xr:uid="{00000000-0005-0000-0000-000016050000}"/>
    <cellStyle name="標準 7 3 2 3 3 3" xfId="1303" xr:uid="{00000000-0005-0000-0000-000017050000}"/>
    <cellStyle name="標準 7 3 2 3 3 3 2" xfId="1304" xr:uid="{00000000-0005-0000-0000-000018050000}"/>
    <cellStyle name="標準 7 3 2 3 3 4" xfId="1305" xr:uid="{00000000-0005-0000-0000-000019050000}"/>
    <cellStyle name="標準 7 3 2 3 4" xfId="1306" xr:uid="{00000000-0005-0000-0000-00001A050000}"/>
    <cellStyle name="標準 7 3 2 3 4 2" xfId="1307" xr:uid="{00000000-0005-0000-0000-00001B050000}"/>
    <cellStyle name="標準 7 3 2 3 5" xfId="1308" xr:uid="{00000000-0005-0000-0000-00001C050000}"/>
    <cellStyle name="標準 7 3 2 4" xfId="1309" xr:uid="{00000000-0005-0000-0000-00001D050000}"/>
    <cellStyle name="標準 7 3 2 4 2" xfId="1310" xr:uid="{00000000-0005-0000-0000-00001E050000}"/>
    <cellStyle name="標準 7 3 2 5" xfId="1311" xr:uid="{00000000-0005-0000-0000-00001F050000}"/>
    <cellStyle name="標準 7 3 2 5 2" xfId="1312" xr:uid="{00000000-0005-0000-0000-000020050000}"/>
    <cellStyle name="標準 7 3 2 5 2 2" xfId="1313" xr:uid="{00000000-0005-0000-0000-000021050000}"/>
    <cellStyle name="標準 7 3 2 5 3" xfId="1314" xr:uid="{00000000-0005-0000-0000-000022050000}"/>
    <cellStyle name="標準 7 3 2 5 3 2" xfId="1315" xr:uid="{00000000-0005-0000-0000-000023050000}"/>
    <cellStyle name="標準 7 3 2 5 4" xfId="1316" xr:uid="{00000000-0005-0000-0000-000024050000}"/>
    <cellStyle name="標準 7 3 2 6" xfId="1317" xr:uid="{00000000-0005-0000-0000-000025050000}"/>
    <cellStyle name="標準 7 3 2 6 2" xfId="1318" xr:uid="{00000000-0005-0000-0000-000026050000}"/>
    <cellStyle name="標準 7 3 2 7" xfId="1319" xr:uid="{00000000-0005-0000-0000-000027050000}"/>
    <cellStyle name="標準 7 3 3" xfId="1320" xr:uid="{00000000-0005-0000-0000-000028050000}"/>
    <cellStyle name="標準 7 3 3 2" xfId="1321" xr:uid="{00000000-0005-0000-0000-000029050000}"/>
    <cellStyle name="標準 7 3 4" xfId="1322" xr:uid="{00000000-0005-0000-0000-00002A050000}"/>
    <cellStyle name="標準 7 3 4 2" xfId="1323" xr:uid="{00000000-0005-0000-0000-00002B050000}"/>
    <cellStyle name="標準 7 3 4 2 2" xfId="1324" xr:uid="{00000000-0005-0000-0000-00002C050000}"/>
    <cellStyle name="標準 7 3 4 2 2 2" xfId="1325" xr:uid="{00000000-0005-0000-0000-00002D050000}"/>
    <cellStyle name="標準 7 3 4 2 3" xfId="1326" xr:uid="{00000000-0005-0000-0000-00002E050000}"/>
    <cellStyle name="標準 7 3 4 2 3 2" xfId="1327" xr:uid="{00000000-0005-0000-0000-00002F050000}"/>
    <cellStyle name="標準 7 3 4 2 3 2 2" xfId="1328" xr:uid="{00000000-0005-0000-0000-000030050000}"/>
    <cellStyle name="標準 7 3 4 2 3 3" xfId="1329" xr:uid="{00000000-0005-0000-0000-000031050000}"/>
    <cellStyle name="標準 7 3 4 2 3 3 2" xfId="1330" xr:uid="{00000000-0005-0000-0000-000032050000}"/>
    <cellStyle name="標準 7 3 4 2 3 4" xfId="1331" xr:uid="{00000000-0005-0000-0000-000033050000}"/>
    <cellStyle name="標準 7 3 4 2 4" xfId="1332" xr:uid="{00000000-0005-0000-0000-000034050000}"/>
    <cellStyle name="標準 7 3 4 2 4 2" xfId="1333" xr:uid="{00000000-0005-0000-0000-000035050000}"/>
    <cellStyle name="標準 7 3 4 2 5" xfId="1334" xr:uid="{00000000-0005-0000-0000-000036050000}"/>
    <cellStyle name="標準 7 3 4 3" xfId="1335" xr:uid="{00000000-0005-0000-0000-000037050000}"/>
    <cellStyle name="標準 7 3 4 3 2" xfId="1336" xr:uid="{00000000-0005-0000-0000-000038050000}"/>
    <cellStyle name="標準 7 3 4 4" xfId="1337" xr:uid="{00000000-0005-0000-0000-000039050000}"/>
    <cellStyle name="標準 7 3 4 4 2" xfId="1338" xr:uid="{00000000-0005-0000-0000-00003A050000}"/>
    <cellStyle name="標準 7 3 4 4 2 2" xfId="1339" xr:uid="{00000000-0005-0000-0000-00003B050000}"/>
    <cellStyle name="標準 7 3 4 4 3" xfId="1340" xr:uid="{00000000-0005-0000-0000-00003C050000}"/>
    <cellStyle name="標準 7 3 4 4 3 2" xfId="1341" xr:uid="{00000000-0005-0000-0000-00003D050000}"/>
    <cellStyle name="標準 7 3 4 4 4" xfId="1342" xr:uid="{00000000-0005-0000-0000-00003E050000}"/>
    <cellStyle name="標準 7 3 4 5" xfId="1343" xr:uid="{00000000-0005-0000-0000-00003F050000}"/>
    <cellStyle name="標準 7 3 4 5 2" xfId="1344" xr:uid="{00000000-0005-0000-0000-000040050000}"/>
    <cellStyle name="標準 7 3 4 6" xfId="1345" xr:uid="{00000000-0005-0000-0000-000041050000}"/>
    <cellStyle name="標準 7 3 5" xfId="1346" xr:uid="{00000000-0005-0000-0000-000042050000}"/>
    <cellStyle name="標準 7 3 5 2" xfId="1347" xr:uid="{00000000-0005-0000-0000-000043050000}"/>
    <cellStyle name="標準 7 3 5 2 2" xfId="1348" xr:uid="{00000000-0005-0000-0000-000044050000}"/>
    <cellStyle name="標準 7 3 5 3" xfId="1349" xr:uid="{00000000-0005-0000-0000-000045050000}"/>
    <cellStyle name="標準 7 3 5 3 2" xfId="1350" xr:uid="{00000000-0005-0000-0000-000046050000}"/>
    <cellStyle name="標準 7 3 5 3 2 2" xfId="1351" xr:uid="{00000000-0005-0000-0000-000047050000}"/>
    <cellStyle name="標準 7 3 5 3 3" xfId="1352" xr:uid="{00000000-0005-0000-0000-000048050000}"/>
    <cellStyle name="標準 7 3 5 3 3 2" xfId="1353" xr:uid="{00000000-0005-0000-0000-000049050000}"/>
    <cellStyle name="標準 7 3 5 3 4" xfId="1354" xr:uid="{00000000-0005-0000-0000-00004A050000}"/>
    <cellStyle name="標準 7 3 5 4" xfId="1355" xr:uid="{00000000-0005-0000-0000-00004B050000}"/>
    <cellStyle name="標準 7 3 5 4 2" xfId="1356" xr:uid="{00000000-0005-0000-0000-00004C050000}"/>
    <cellStyle name="標準 7 3 5 5" xfId="1357" xr:uid="{00000000-0005-0000-0000-00004D050000}"/>
    <cellStyle name="標準 7 3 6" xfId="1358" xr:uid="{00000000-0005-0000-0000-00004E050000}"/>
    <cellStyle name="標準 7 3 6 2" xfId="1359" xr:uid="{00000000-0005-0000-0000-00004F050000}"/>
    <cellStyle name="標準 7 3 6 2 2" xfId="1360" xr:uid="{00000000-0005-0000-0000-000050050000}"/>
    <cellStyle name="標準 7 3 6 3" xfId="1361" xr:uid="{00000000-0005-0000-0000-000051050000}"/>
    <cellStyle name="標準 7 3 6 3 2" xfId="1362" xr:uid="{00000000-0005-0000-0000-000052050000}"/>
    <cellStyle name="標準 7 3 6 4" xfId="1363" xr:uid="{00000000-0005-0000-0000-000053050000}"/>
    <cellStyle name="標準 7 3 7" xfId="1364" xr:uid="{00000000-0005-0000-0000-000054050000}"/>
    <cellStyle name="標準 7 3 7 2" xfId="1365" xr:uid="{00000000-0005-0000-0000-000055050000}"/>
    <cellStyle name="標準 7 3 8" xfId="1366" xr:uid="{00000000-0005-0000-0000-000056050000}"/>
    <cellStyle name="標準 7 4" xfId="1367" xr:uid="{00000000-0005-0000-0000-000057050000}"/>
    <cellStyle name="標準 7 4 2" xfId="1368" xr:uid="{00000000-0005-0000-0000-000058050000}"/>
    <cellStyle name="標準 7 4 2 2" xfId="1369" xr:uid="{00000000-0005-0000-0000-000059050000}"/>
    <cellStyle name="標準 7 4 2 2 2" xfId="1370" xr:uid="{00000000-0005-0000-0000-00005A050000}"/>
    <cellStyle name="標準 7 4 2 2 2 2" xfId="1371" xr:uid="{00000000-0005-0000-0000-00005B050000}"/>
    <cellStyle name="標準 7 4 2 2 3" xfId="1372" xr:uid="{00000000-0005-0000-0000-00005C050000}"/>
    <cellStyle name="標準 7 4 2 2 3 2" xfId="1373" xr:uid="{00000000-0005-0000-0000-00005D050000}"/>
    <cellStyle name="標準 7 4 2 2 3 2 2" xfId="1374" xr:uid="{00000000-0005-0000-0000-00005E050000}"/>
    <cellStyle name="標準 7 4 2 2 3 3" xfId="1375" xr:uid="{00000000-0005-0000-0000-00005F050000}"/>
    <cellStyle name="標準 7 4 2 2 3 3 2" xfId="1376" xr:uid="{00000000-0005-0000-0000-000060050000}"/>
    <cellStyle name="標準 7 4 2 2 3 4" xfId="1377" xr:uid="{00000000-0005-0000-0000-000061050000}"/>
    <cellStyle name="標準 7 4 2 2 4" xfId="1378" xr:uid="{00000000-0005-0000-0000-000062050000}"/>
    <cellStyle name="標準 7 4 2 2 4 2" xfId="1379" xr:uid="{00000000-0005-0000-0000-000063050000}"/>
    <cellStyle name="標準 7 4 2 2 5" xfId="1380" xr:uid="{00000000-0005-0000-0000-000064050000}"/>
    <cellStyle name="標準 7 4 2 3" xfId="1381" xr:uid="{00000000-0005-0000-0000-000065050000}"/>
    <cellStyle name="標準 7 4 2 3 2" xfId="1382" xr:uid="{00000000-0005-0000-0000-000066050000}"/>
    <cellStyle name="標準 7 4 2 4" xfId="1383" xr:uid="{00000000-0005-0000-0000-000067050000}"/>
    <cellStyle name="標準 7 4 2 4 2" xfId="1384" xr:uid="{00000000-0005-0000-0000-000068050000}"/>
    <cellStyle name="標準 7 4 2 4 2 2" xfId="1385" xr:uid="{00000000-0005-0000-0000-000069050000}"/>
    <cellStyle name="標準 7 4 2 4 3" xfId="1386" xr:uid="{00000000-0005-0000-0000-00006A050000}"/>
    <cellStyle name="標準 7 4 2 4 3 2" xfId="1387" xr:uid="{00000000-0005-0000-0000-00006B050000}"/>
    <cellStyle name="標準 7 4 2 4 4" xfId="1388" xr:uid="{00000000-0005-0000-0000-00006C050000}"/>
    <cellStyle name="標準 7 4 2 5" xfId="1389" xr:uid="{00000000-0005-0000-0000-00006D050000}"/>
    <cellStyle name="標準 7 4 2 5 2" xfId="1390" xr:uid="{00000000-0005-0000-0000-00006E050000}"/>
    <cellStyle name="標準 7 4 2 6" xfId="1391" xr:uid="{00000000-0005-0000-0000-00006F050000}"/>
    <cellStyle name="標準 7 4 3" xfId="1392" xr:uid="{00000000-0005-0000-0000-000070050000}"/>
    <cellStyle name="標準 7 4 3 2" xfId="1393" xr:uid="{00000000-0005-0000-0000-000071050000}"/>
    <cellStyle name="標準 7 4 3 2 2" xfId="1394" xr:uid="{00000000-0005-0000-0000-000072050000}"/>
    <cellStyle name="標準 7 4 3 3" xfId="1395" xr:uid="{00000000-0005-0000-0000-000073050000}"/>
    <cellStyle name="標準 7 4 3 3 2" xfId="1396" xr:uid="{00000000-0005-0000-0000-000074050000}"/>
    <cellStyle name="標準 7 4 3 3 2 2" xfId="1397" xr:uid="{00000000-0005-0000-0000-000075050000}"/>
    <cellStyle name="標準 7 4 3 3 3" xfId="1398" xr:uid="{00000000-0005-0000-0000-000076050000}"/>
    <cellStyle name="標準 7 4 3 3 3 2" xfId="1399" xr:uid="{00000000-0005-0000-0000-000077050000}"/>
    <cellStyle name="標準 7 4 3 3 4" xfId="1400" xr:uid="{00000000-0005-0000-0000-000078050000}"/>
    <cellStyle name="標準 7 4 3 4" xfId="1401" xr:uid="{00000000-0005-0000-0000-000079050000}"/>
    <cellStyle name="標準 7 4 3 4 2" xfId="1402" xr:uid="{00000000-0005-0000-0000-00007A050000}"/>
    <cellStyle name="標準 7 4 3 5" xfId="1403" xr:uid="{00000000-0005-0000-0000-00007B050000}"/>
    <cellStyle name="標準 7 4 4" xfId="1404" xr:uid="{00000000-0005-0000-0000-00007C050000}"/>
    <cellStyle name="標準 7 4 4 2" xfId="1405" xr:uid="{00000000-0005-0000-0000-00007D050000}"/>
    <cellStyle name="標準 7 4 5" xfId="1406" xr:uid="{00000000-0005-0000-0000-00007E050000}"/>
    <cellStyle name="標準 7 4 5 2" xfId="1407" xr:uid="{00000000-0005-0000-0000-00007F050000}"/>
    <cellStyle name="標準 7 4 5 2 2" xfId="1408" xr:uid="{00000000-0005-0000-0000-000080050000}"/>
    <cellStyle name="標準 7 4 5 3" xfId="1409" xr:uid="{00000000-0005-0000-0000-000081050000}"/>
    <cellStyle name="標準 7 4 5 3 2" xfId="1410" xr:uid="{00000000-0005-0000-0000-000082050000}"/>
    <cellStyle name="標準 7 4 5 4" xfId="1411" xr:uid="{00000000-0005-0000-0000-000083050000}"/>
    <cellStyle name="標準 7 4 6" xfId="1412" xr:uid="{00000000-0005-0000-0000-000084050000}"/>
    <cellStyle name="標準 7 4 6 2" xfId="1413" xr:uid="{00000000-0005-0000-0000-000085050000}"/>
    <cellStyle name="標準 7 4 7" xfId="1414" xr:uid="{00000000-0005-0000-0000-000086050000}"/>
    <cellStyle name="標準 7 5" xfId="1415" xr:uid="{00000000-0005-0000-0000-000087050000}"/>
    <cellStyle name="標準 7 5 2" xfId="1416" xr:uid="{00000000-0005-0000-0000-000088050000}"/>
    <cellStyle name="標準 7 6" xfId="1417" xr:uid="{00000000-0005-0000-0000-000089050000}"/>
    <cellStyle name="標準 7 6 2" xfId="1418" xr:uid="{00000000-0005-0000-0000-00008A050000}"/>
    <cellStyle name="標準 7 6 2 2" xfId="1419" xr:uid="{00000000-0005-0000-0000-00008B050000}"/>
    <cellStyle name="標準 7 6 2 2 2" xfId="1420" xr:uid="{00000000-0005-0000-0000-00008C050000}"/>
    <cellStyle name="標準 7 6 2 3" xfId="1421" xr:uid="{00000000-0005-0000-0000-00008D050000}"/>
    <cellStyle name="標準 7 6 2 3 2" xfId="1422" xr:uid="{00000000-0005-0000-0000-00008E050000}"/>
    <cellStyle name="標準 7 6 2 3 2 2" xfId="1423" xr:uid="{00000000-0005-0000-0000-00008F050000}"/>
    <cellStyle name="標準 7 6 2 3 3" xfId="1424" xr:uid="{00000000-0005-0000-0000-000090050000}"/>
    <cellStyle name="標準 7 6 2 3 3 2" xfId="1425" xr:uid="{00000000-0005-0000-0000-000091050000}"/>
    <cellStyle name="標準 7 6 2 3 4" xfId="1426" xr:uid="{00000000-0005-0000-0000-000092050000}"/>
    <cellStyle name="標準 7 6 2 4" xfId="1427" xr:uid="{00000000-0005-0000-0000-000093050000}"/>
    <cellStyle name="標準 7 6 2 4 2" xfId="1428" xr:uid="{00000000-0005-0000-0000-000094050000}"/>
    <cellStyle name="標準 7 6 2 5" xfId="1429" xr:uid="{00000000-0005-0000-0000-000095050000}"/>
    <cellStyle name="標準 7 6 3" xfId="1430" xr:uid="{00000000-0005-0000-0000-000096050000}"/>
    <cellStyle name="標準 7 6 3 2" xfId="1431" xr:uid="{00000000-0005-0000-0000-000097050000}"/>
    <cellStyle name="標準 7 6 4" xfId="1432" xr:uid="{00000000-0005-0000-0000-000098050000}"/>
    <cellStyle name="標準 7 6 4 2" xfId="1433" xr:uid="{00000000-0005-0000-0000-000099050000}"/>
    <cellStyle name="標準 7 6 4 2 2" xfId="1434" xr:uid="{00000000-0005-0000-0000-00009A050000}"/>
    <cellStyle name="標準 7 6 4 3" xfId="1435" xr:uid="{00000000-0005-0000-0000-00009B050000}"/>
    <cellStyle name="標準 7 6 4 3 2" xfId="1436" xr:uid="{00000000-0005-0000-0000-00009C050000}"/>
    <cellStyle name="標準 7 6 4 4" xfId="1437" xr:uid="{00000000-0005-0000-0000-00009D050000}"/>
    <cellStyle name="標準 7 6 5" xfId="1438" xr:uid="{00000000-0005-0000-0000-00009E050000}"/>
    <cellStyle name="標準 7 6 5 2" xfId="1439" xr:uid="{00000000-0005-0000-0000-00009F050000}"/>
    <cellStyle name="標準 7 6 6" xfId="1440" xr:uid="{00000000-0005-0000-0000-0000A0050000}"/>
    <cellStyle name="標準 7 7" xfId="1441" xr:uid="{00000000-0005-0000-0000-0000A1050000}"/>
    <cellStyle name="標準 7 7 2" xfId="1442" xr:uid="{00000000-0005-0000-0000-0000A2050000}"/>
    <cellStyle name="標準 7 7 2 2" xfId="1443" xr:uid="{00000000-0005-0000-0000-0000A3050000}"/>
    <cellStyle name="標準 7 7 3" xfId="1444" xr:uid="{00000000-0005-0000-0000-0000A4050000}"/>
    <cellStyle name="標準 7 7 3 2" xfId="1445" xr:uid="{00000000-0005-0000-0000-0000A5050000}"/>
    <cellStyle name="標準 7 7 3 2 2" xfId="1446" xr:uid="{00000000-0005-0000-0000-0000A6050000}"/>
    <cellStyle name="標準 7 7 3 3" xfId="1447" xr:uid="{00000000-0005-0000-0000-0000A7050000}"/>
    <cellStyle name="標準 7 7 3 3 2" xfId="1448" xr:uid="{00000000-0005-0000-0000-0000A8050000}"/>
    <cellStyle name="標準 7 7 3 4" xfId="1449" xr:uid="{00000000-0005-0000-0000-0000A9050000}"/>
    <cellStyle name="標準 7 7 4" xfId="1450" xr:uid="{00000000-0005-0000-0000-0000AA050000}"/>
    <cellStyle name="標準 7 7 4 2" xfId="1451" xr:uid="{00000000-0005-0000-0000-0000AB050000}"/>
    <cellStyle name="標準 7 7 5" xfId="1452" xr:uid="{00000000-0005-0000-0000-0000AC050000}"/>
    <cellStyle name="標準 7 8" xfId="1453" xr:uid="{00000000-0005-0000-0000-0000AD050000}"/>
    <cellStyle name="標準 7 8 2" xfId="1454" xr:uid="{00000000-0005-0000-0000-0000AE050000}"/>
    <cellStyle name="標準 7 8 2 2" xfId="1455" xr:uid="{00000000-0005-0000-0000-0000AF050000}"/>
    <cellStyle name="標準 7 8 3" xfId="1456" xr:uid="{00000000-0005-0000-0000-0000B0050000}"/>
    <cellStyle name="標準 7 8 3 2" xfId="1457" xr:uid="{00000000-0005-0000-0000-0000B1050000}"/>
    <cellStyle name="標準 7 8 4" xfId="1458" xr:uid="{00000000-0005-0000-0000-0000B2050000}"/>
    <cellStyle name="標準 7 9" xfId="1459" xr:uid="{00000000-0005-0000-0000-0000B3050000}"/>
    <cellStyle name="標準 7 9 2" xfId="1460" xr:uid="{00000000-0005-0000-0000-0000B4050000}"/>
    <cellStyle name="標準 8" xfId="1461" xr:uid="{00000000-0005-0000-0000-0000B5050000}"/>
    <cellStyle name="標準 9" xfId="1462" xr:uid="{00000000-0005-0000-0000-0000B6050000}"/>
    <cellStyle name="標準_Sheet1" xfId="1463" xr:uid="{00000000-0005-0000-0000-0000B7050000}"/>
    <cellStyle name="標準_コピー05.04.コード一覧" xfId="1464" xr:uid="{00000000-0005-0000-0000-0000B8050000}"/>
    <cellStyle name="標準_テーブル定義書（育短ONリリース時点）" xfId="1465" xr:uid="{00000000-0005-0000-0000-0000B9050000}"/>
    <cellStyle name="標準_テーブル定義書_外部設計フォルダ" xfId="1466" xr:uid="{00000000-0005-0000-0000-0000BA050000}"/>
    <cellStyle name="標準_テーブル定義書_外部設計フォルダ_常勤仮登録" xfId="1467" xr:uid="{00000000-0005-0000-0000-0000BB050000}"/>
    <cellStyle name="標準_テーブル定義書_追加開発フォルダ" xfId="1468" xr:uid="{00000000-0005-0000-0000-0000BC050000}"/>
    <cellStyle name="標準_初任給決定_臨任_コード表・仕様・ロジック（H240828時点）" xfId="1469" xr:uid="{00000000-0005-0000-0000-0000BD050000}"/>
    <cellStyle name="未定義" xfId="1470" xr:uid="{00000000-0005-0000-0000-0000BE050000}"/>
    <cellStyle name="良い 10" xfId="1471" xr:uid="{00000000-0005-0000-0000-0000BF050000}"/>
    <cellStyle name="良い 11" xfId="1472" xr:uid="{00000000-0005-0000-0000-0000C0050000}"/>
    <cellStyle name="良い 12" xfId="1473" xr:uid="{00000000-0005-0000-0000-0000C1050000}"/>
    <cellStyle name="良い 13" xfId="1474" xr:uid="{00000000-0005-0000-0000-0000C2050000}"/>
    <cellStyle name="良い 2" xfId="1475" xr:uid="{00000000-0005-0000-0000-0000C3050000}"/>
    <cellStyle name="良い 3" xfId="1476" xr:uid="{00000000-0005-0000-0000-0000C4050000}"/>
    <cellStyle name="良い 4" xfId="1477" xr:uid="{00000000-0005-0000-0000-0000C5050000}"/>
    <cellStyle name="良い 5" xfId="1478" xr:uid="{00000000-0005-0000-0000-0000C6050000}"/>
    <cellStyle name="良い 6" xfId="1479" xr:uid="{00000000-0005-0000-0000-0000C7050000}"/>
    <cellStyle name="良い 7" xfId="1480" xr:uid="{00000000-0005-0000-0000-0000C8050000}"/>
    <cellStyle name="良い 8" xfId="1481" xr:uid="{00000000-0005-0000-0000-0000C9050000}"/>
    <cellStyle name="良い 9" xfId="1482" xr:uid="{00000000-0005-0000-0000-0000CA050000}"/>
    <cellStyle name="湪攀_xffff_廿y" xfId="1483" xr:uid="{00000000-0005-0000-0000-0000CB050000}"/>
    <cellStyle name="湪＀_xffff_〰丰i" xfId="1484" xr:uid="{00000000-0005-0000-0000-0000CC050000}"/>
  </cellStyles>
  <dxfs count="28">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64"/>
  <sheetViews>
    <sheetView tabSelected="1" view="pageBreakPreview" zoomScaleNormal="100" zoomScaleSheetLayoutView="100" workbookViewId="0">
      <pane ySplit="2" topLeftCell="A3" activePane="bottomLeft" state="frozen"/>
      <selection activeCell="B15" sqref="B15"/>
      <selection pane="bottomLeft" activeCell="D1" sqref="D1"/>
    </sheetView>
  </sheetViews>
  <sheetFormatPr defaultRowHeight="12"/>
  <cols>
    <col min="1" max="1" width="5.7109375" style="173" bestFit="1" customWidth="1"/>
    <col min="2" max="2" width="37.140625" style="238" bestFit="1" customWidth="1"/>
    <col min="3" max="3" width="45.7109375" style="238" customWidth="1"/>
    <col min="4" max="4" width="77.5703125" bestFit="1" customWidth="1"/>
    <col min="5" max="5" width="22.140625" customWidth="1"/>
    <col min="6" max="10" width="22.140625" bestFit="1" customWidth="1"/>
  </cols>
  <sheetData>
    <row r="1" spans="1:5" ht="12.75" thickBot="1">
      <c r="A1" s="251" t="s">
        <v>1164</v>
      </c>
      <c r="B1" s="250"/>
      <c r="C1" s="250"/>
    </row>
    <row r="2" spans="1:5" ht="15.95" customHeight="1" thickTop="1">
      <c r="A2" s="151" t="s">
        <v>757</v>
      </c>
      <c r="B2" s="152" t="s">
        <v>68</v>
      </c>
      <c r="C2" s="153" t="s">
        <v>72</v>
      </c>
      <c r="D2" s="154" t="s">
        <v>952</v>
      </c>
    </row>
    <row r="3" spans="1:5" ht="15.95" customHeight="1">
      <c r="A3" s="170" t="s">
        <v>8</v>
      </c>
      <c r="B3" s="143" t="s">
        <v>947</v>
      </c>
      <c r="C3" s="220"/>
      <c r="D3" s="198" t="s">
        <v>954</v>
      </c>
    </row>
    <row r="4" spans="1:5" ht="15.95" customHeight="1">
      <c r="A4" s="170" t="s">
        <v>8</v>
      </c>
      <c r="B4" s="143" t="s">
        <v>816</v>
      </c>
      <c r="C4" s="221"/>
      <c r="D4" s="145" t="s">
        <v>241</v>
      </c>
    </row>
    <row r="5" spans="1:5" ht="15.95" customHeight="1">
      <c r="A5" s="170" t="s">
        <v>8</v>
      </c>
      <c r="B5" s="143" t="s">
        <v>10</v>
      </c>
      <c r="C5" s="221"/>
      <c r="D5" s="145" t="s">
        <v>241</v>
      </c>
    </row>
    <row r="6" spans="1:5" ht="15.95" customHeight="1">
      <c r="A6" s="170" t="s">
        <v>8</v>
      </c>
      <c r="B6" s="143" t="s">
        <v>11</v>
      </c>
      <c r="C6" s="221"/>
      <c r="D6" s="198" t="s">
        <v>953</v>
      </c>
    </row>
    <row r="7" spans="1:5" ht="15.95" customHeight="1">
      <c r="A7" s="170" t="s">
        <v>8</v>
      </c>
      <c r="B7" s="143" t="s">
        <v>12</v>
      </c>
      <c r="C7" s="221"/>
      <c r="D7" s="198" t="s">
        <v>953</v>
      </c>
    </row>
    <row r="8" spans="1:5" ht="15.95" customHeight="1">
      <c r="A8" s="135" t="s">
        <v>13</v>
      </c>
      <c r="B8" s="143" t="s">
        <v>831</v>
      </c>
      <c r="C8" s="221"/>
      <c r="D8" s="145" t="s">
        <v>73</v>
      </c>
    </row>
    <row r="9" spans="1:5" ht="15.95" customHeight="1">
      <c r="A9" s="135" t="s">
        <v>13</v>
      </c>
      <c r="B9" s="143" t="s">
        <v>14</v>
      </c>
      <c r="C9" s="221"/>
      <c r="D9" s="145" t="s">
        <v>826</v>
      </c>
      <c r="E9" s="3"/>
    </row>
    <row r="10" spans="1:5" ht="15.95" customHeight="1">
      <c r="A10" s="135" t="s">
        <v>13</v>
      </c>
      <c r="B10" s="143" t="s">
        <v>818</v>
      </c>
      <c r="C10" s="221"/>
      <c r="D10" s="145" t="s">
        <v>826</v>
      </c>
    </row>
    <row r="11" spans="1:5" ht="15.95" customHeight="1">
      <c r="A11" s="135" t="s">
        <v>13</v>
      </c>
      <c r="B11" s="143" t="s">
        <v>15</v>
      </c>
      <c r="C11" s="221"/>
      <c r="D11" s="198" t="s">
        <v>953</v>
      </c>
    </row>
    <row r="12" spans="1:5" ht="15.95" customHeight="1">
      <c r="A12" s="135" t="s">
        <v>13</v>
      </c>
      <c r="B12" s="143" t="s">
        <v>16</v>
      </c>
      <c r="C12" s="221"/>
      <c r="D12" s="198" t="s">
        <v>953</v>
      </c>
    </row>
    <row r="13" spans="1:5" ht="21">
      <c r="A13" s="248" t="s">
        <v>13</v>
      </c>
      <c r="B13" s="143" t="s">
        <v>1130</v>
      </c>
      <c r="C13" s="221"/>
      <c r="D13" s="249" t="s">
        <v>1131</v>
      </c>
    </row>
    <row r="14" spans="1:5" ht="15.95" customHeight="1">
      <c r="A14" s="170" t="s">
        <v>8</v>
      </c>
      <c r="B14" s="143" t="s">
        <v>17</v>
      </c>
      <c r="C14" s="221"/>
      <c r="D14" s="145" t="s">
        <v>73</v>
      </c>
    </row>
    <row r="15" spans="1:5" ht="15.95" customHeight="1">
      <c r="A15" s="170" t="s">
        <v>8</v>
      </c>
      <c r="B15" s="143" t="s">
        <v>18</v>
      </c>
      <c r="C15" s="221"/>
      <c r="D15" s="145" t="s">
        <v>74</v>
      </c>
    </row>
    <row r="16" spans="1:5" ht="36">
      <c r="A16" s="170" t="s">
        <v>8</v>
      </c>
      <c r="B16" s="155" t="s">
        <v>19</v>
      </c>
      <c r="C16" s="222"/>
      <c r="D16" s="156" t="s">
        <v>1166</v>
      </c>
    </row>
    <row r="17" spans="1:4" ht="15.95" customHeight="1">
      <c r="A17" s="171" t="s">
        <v>8</v>
      </c>
      <c r="B17" s="157" t="s">
        <v>928</v>
      </c>
      <c r="C17" s="223"/>
      <c r="D17" s="147" t="s">
        <v>73</v>
      </c>
    </row>
    <row r="18" spans="1:4" ht="32.1" customHeight="1">
      <c r="A18" s="168" t="s">
        <v>942</v>
      </c>
      <c r="B18" s="169" t="s">
        <v>929</v>
      </c>
      <c r="C18" s="224" t="str">
        <f>基本情報【内部】!C12</f>
        <v>看護師</v>
      </c>
      <c r="D18" s="256" t="s">
        <v>1161</v>
      </c>
    </row>
    <row r="19" spans="1:4" ht="15.95" customHeight="1">
      <c r="A19" s="168" t="s">
        <v>942</v>
      </c>
      <c r="B19" s="169" t="s">
        <v>859</v>
      </c>
      <c r="C19" s="224">
        <f>基本情報【内部】!C5</f>
        <v>5080401</v>
      </c>
      <c r="D19" s="146" t="s">
        <v>941</v>
      </c>
    </row>
    <row r="20" spans="1:4" ht="15.95" customHeight="1">
      <c r="A20" s="170" t="s">
        <v>8</v>
      </c>
      <c r="B20" s="143" t="s">
        <v>930</v>
      </c>
      <c r="C20" s="221"/>
      <c r="D20" s="156" t="s">
        <v>73</v>
      </c>
    </row>
    <row r="21" spans="1:4" ht="60">
      <c r="A21" s="172" t="s">
        <v>8</v>
      </c>
      <c r="B21" s="159" t="s">
        <v>51</v>
      </c>
      <c r="C21" s="225"/>
      <c r="D21" s="161" t="s">
        <v>1167</v>
      </c>
    </row>
    <row r="22" spans="1:4" ht="15.95" customHeight="1">
      <c r="A22" s="170" t="s">
        <v>8</v>
      </c>
      <c r="B22" s="143" t="s">
        <v>47</v>
      </c>
      <c r="C22" s="221"/>
      <c r="D22" s="145" t="s">
        <v>110</v>
      </c>
    </row>
    <row r="23" spans="1:4" ht="15.95" customHeight="1">
      <c r="A23" s="170" t="s">
        <v>8</v>
      </c>
      <c r="B23" s="143" t="s">
        <v>48</v>
      </c>
      <c r="C23" s="221"/>
      <c r="D23" s="145" t="s">
        <v>938</v>
      </c>
    </row>
    <row r="24" spans="1:4" ht="15.95" customHeight="1">
      <c r="A24" s="170" t="s">
        <v>8</v>
      </c>
      <c r="B24" s="143" t="s">
        <v>49</v>
      </c>
      <c r="C24" s="221"/>
      <c r="D24" s="145" t="s">
        <v>939</v>
      </c>
    </row>
    <row r="25" spans="1:4" ht="15.95" customHeight="1">
      <c r="A25" s="170" t="s">
        <v>8</v>
      </c>
      <c r="B25" s="143" t="s">
        <v>50</v>
      </c>
      <c r="C25" s="221"/>
      <c r="D25" s="145" t="s">
        <v>940</v>
      </c>
    </row>
    <row r="26" spans="1:4" ht="15.95" customHeight="1">
      <c r="A26" s="170" t="s">
        <v>8</v>
      </c>
      <c r="B26" s="144" t="s">
        <v>931</v>
      </c>
      <c r="C26" s="226"/>
      <c r="D26" s="145" t="s">
        <v>73</v>
      </c>
    </row>
    <row r="27" spans="1:4" ht="36">
      <c r="A27" s="170" t="s">
        <v>8</v>
      </c>
      <c r="B27" s="144" t="s">
        <v>60</v>
      </c>
      <c r="C27" s="226"/>
      <c r="D27" s="156" t="s">
        <v>1160</v>
      </c>
    </row>
    <row r="28" spans="1:4" ht="15.95" customHeight="1">
      <c r="A28" s="170" t="s">
        <v>8</v>
      </c>
      <c r="B28" s="144" t="s">
        <v>61</v>
      </c>
      <c r="C28" s="227"/>
      <c r="D28" s="198" t="s">
        <v>954</v>
      </c>
    </row>
    <row r="29" spans="1:4" ht="15.95" customHeight="1">
      <c r="A29" s="170" t="s">
        <v>8</v>
      </c>
      <c r="B29" s="144" t="s">
        <v>1085</v>
      </c>
      <c r="C29" s="226"/>
      <c r="D29" s="145" t="s">
        <v>73</v>
      </c>
    </row>
    <row r="30" spans="1:4" ht="51.75" customHeight="1">
      <c r="A30" s="172" t="s">
        <v>8</v>
      </c>
      <c r="B30" s="162" t="s">
        <v>238</v>
      </c>
      <c r="C30" s="226"/>
      <c r="D30" s="156" t="s">
        <v>1168</v>
      </c>
    </row>
    <row r="31" spans="1:4" ht="15.95" customHeight="1">
      <c r="A31" s="170" t="s">
        <v>8</v>
      </c>
      <c r="B31" s="144" t="s">
        <v>64</v>
      </c>
      <c r="C31" s="228"/>
      <c r="D31" s="198" t="s">
        <v>1140</v>
      </c>
    </row>
    <row r="32" spans="1:4" ht="15.95" customHeight="1">
      <c r="A32" s="170" t="s">
        <v>8</v>
      </c>
      <c r="B32" s="144" t="s">
        <v>933</v>
      </c>
      <c r="C32" s="226"/>
      <c r="D32" s="145" t="s">
        <v>73</v>
      </c>
    </row>
    <row r="33" spans="1:7" ht="48">
      <c r="A33" s="172" t="s">
        <v>8</v>
      </c>
      <c r="B33" s="162" t="s">
        <v>52</v>
      </c>
      <c r="C33" s="226"/>
      <c r="D33" s="156" t="s">
        <v>1169</v>
      </c>
    </row>
    <row r="34" spans="1:7" ht="15.95" customHeight="1">
      <c r="A34" s="170" t="s">
        <v>8</v>
      </c>
      <c r="B34" s="144" t="s">
        <v>53</v>
      </c>
      <c r="C34" s="228"/>
      <c r="D34" s="198" t="s">
        <v>1140</v>
      </c>
    </row>
    <row r="35" spans="1:7" ht="15.95" customHeight="1">
      <c r="A35" s="170" t="s">
        <v>8</v>
      </c>
      <c r="B35" s="144" t="s">
        <v>934</v>
      </c>
      <c r="C35" s="226"/>
      <c r="D35" s="145" t="s">
        <v>73</v>
      </c>
    </row>
    <row r="36" spans="1:7" ht="48">
      <c r="A36" s="170" t="s">
        <v>8</v>
      </c>
      <c r="B36" s="144" t="s">
        <v>55</v>
      </c>
      <c r="C36" s="222"/>
      <c r="D36" s="156" t="s">
        <v>1170</v>
      </c>
    </row>
    <row r="37" spans="1:7" ht="15.95" customHeight="1">
      <c r="A37" s="170" t="s">
        <v>8</v>
      </c>
      <c r="B37" s="144" t="s">
        <v>54</v>
      </c>
      <c r="C37" s="228"/>
      <c r="D37" s="198" t="s">
        <v>954</v>
      </c>
    </row>
    <row r="38" spans="1:7" ht="15.95" customHeight="1">
      <c r="A38" s="135" t="s">
        <v>13</v>
      </c>
      <c r="B38" s="142" t="s">
        <v>935</v>
      </c>
      <c r="C38" s="221"/>
      <c r="D38" s="145" t="s">
        <v>73</v>
      </c>
    </row>
    <row r="39" spans="1:7" ht="24">
      <c r="A39" s="135" t="s">
        <v>13</v>
      </c>
      <c r="B39" s="142" t="s">
        <v>937</v>
      </c>
      <c r="C39" s="229"/>
      <c r="D39" s="156" t="s">
        <v>936</v>
      </c>
    </row>
    <row r="40" spans="1:7" ht="15.95" customHeight="1">
      <c r="A40" s="170" t="s">
        <v>67</v>
      </c>
      <c r="B40" s="143" t="s">
        <v>30</v>
      </c>
      <c r="C40" s="229"/>
      <c r="D40" s="237" t="s">
        <v>1116</v>
      </c>
      <c r="E40" s="10"/>
    </row>
    <row r="41" spans="1:7" ht="15.95" customHeight="1">
      <c r="A41" s="170" t="s">
        <v>8</v>
      </c>
      <c r="B41" s="143" t="s">
        <v>31</v>
      </c>
      <c r="C41" s="229"/>
      <c r="D41" s="217" t="s">
        <v>1090</v>
      </c>
    </row>
    <row r="42" spans="1:7" ht="15.95" customHeight="1">
      <c r="A42" s="170" t="s">
        <v>8</v>
      </c>
      <c r="B42" s="143" t="s">
        <v>964</v>
      </c>
      <c r="C42" s="229"/>
      <c r="D42" s="145" t="s">
        <v>1087</v>
      </c>
    </row>
    <row r="43" spans="1:7" ht="15.95" customHeight="1">
      <c r="A43" s="170" t="s">
        <v>8</v>
      </c>
      <c r="B43" s="143" t="s">
        <v>33</v>
      </c>
      <c r="C43" s="221"/>
      <c r="D43" s="145" t="s">
        <v>241</v>
      </c>
    </row>
    <row r="44" spans="1:7" ht="15.95" customHeight="1">
      <c r="A44" s="170" t="s">
        <v>8</v>
      </c>
      <c r="B44" s="143" t="s">
        <v>965</v>
      </c>
      <c r="C44" s="229"/>
      <c r="D44" s="145" t="s">
        <v>1088</v>
      </c>
    </row>
    <row r="45" spans="1:7" ht="15.95" customHeight="1">
      <c r="A45" s="170" t="s">
        <v>8</v>
      </c>
      <c r="B45" s="143" t="s">
        <v>35</v>
      </c>
      <c r="C45" s="221"/>
      <c r="D45" s="145" t="s">
        <v>241</v>
      </c>
    </row>
    <row r="46" spans="1:7" ht="15.95" customHeight="1">
      <c r="A46" s="170" t="s">
        <v>8</v>
      </c>
      <c r="B46" s="143" t="s">
        <v>36</v>
      </c>
      <c r="C46" s="221"/>
      <c r="D46" s="198" t="s">
        <v>955</v>
      </c>
    </row>
    <row r="47" spans="1:7" ht="15.95" customHeight="1">
      <c r="A47" s="170" t="s">
        <v>8</v>
      </c>
      <c r="B47" s="143" t="s">
        <v>37</v>
      </c>
      <c r="C47" s="229"/>
      <c r="D47" s="198" t="s">
        <v>956</v>
      </c>
      <c r="G47" s="1"/>
    </row>
    <row r="48" spans="1:7" ht="36">
      <c r="A48" s="170" t="s">
        <v>8</v>
      </c>
      <c r="B48" s="143" t="s">
        <v>38</v>
      </c>
      <c r="C48" s="229"/>
      <c r="D48" s="199" t="s">
        <v>1159</v>
      </c>
      <c r="E48" s="1"/>
      <c r="F48" s="1"/>
      <c r="G48" s="1"/>
    </row>
    <row r="49" spans="1:7" ht="24">
      <c r="A49" s="170" t="s">
        <v>8</v>
      </c>
      <c r="B49" s="143" t="s">
        <v>39</v>
      </c>
      <c r="C49" s="221"/>
      <c r="D49" s="156" t="s">
        <v>1155</v>
      </c>
      <c r="F49" s="1"/>
      <c r="G49" s="1"/>
    </row>
    <row r="50" spans="1:7" ht="24">
      <c r="A50" s="170" t="s">
        <v>8</v>
      </c>
      <c r="B50" s="143" t="s">
        <v>40</v>
      </c>
      <c r="C50" s="221"/>
      <c r="D50" s="156" t="s">
        <v>1156</v>
      </c>
      <c r="F50" s="1"/>
      <c r="G50" s="1"/>
    </row>
    <row r="51" spans="1:7" ht="24">
      <c r="A51" s="170" t="s">
        <v>8</v>
      </c>
      <c r="B51" s="143" t="s">
        <v>41</v>
      </c>
      <c r="C51" s="221"/>
      <c r="D51" s="156" t="s">
        <v>1157</v>
      </c>
      <c r="F51" s="1"/>
      <c r="G51" s="1"/>
    </row>
    <row r="52" spans="1:7" ht="24">
      <c r="A52" s="170" t="s">
        <v>8</v>
      </c>
      <c r="B52" s="143" t="s">
        <v>42</v>
      </c>
      <c r="C52" s="221"/>
      <c r="D52" s="156" t="s">
        <v>1158</v>
      </c>
      <c r="F52" s="1"/>
      <c r="G52" s="1"/>
    </row>
    <row r="53" spans="1:7" ht="22.7" customHeight="1">
      <c r="A53" s="170" t="s">
        <v>8</v>
      </c>
      <c r="B53" s="143" t="s">
        <v>43</v>
      </c>
      <c r="C53" s="221"/>
      <c r="D53" s="145" t="s">
        <v>1103</v>
      </c>
      <c r="F53" s="1"/>
      <c r="G53" s="1"/>
    </row>
    <row r="54" spans="1:7" ht="22.7" customHeight="1">
      <c r="A54" s="170" t="s">
        <v>8</v>
      </c>
      <c r="B54" s="143" t="s">
        <v>44</v>
      </c>
      <c r="C54" s="221"/>
      <c r="D54" s="145" t="s">
        <v>1104</v>
      </c>
      <c r="F54" s="1"/>
      <c r="G54" s="1"/>
    </row>
    <row r="55" spans="1:7" ht="22.7" customHeight="1">
      <c r="A55" s="170" t="s">
        <v>8</v>
      </c>
      <c r="B55" s="143" t="s">
        <v>45</v>
      </c>
      <c r="C55" s="221"/>
      <c r="D55" s="145" t="s">
        <v>1105</v>
      </c>
      <c r="F55" s="1"/>
      <c r="G55" s="1"/>
    </row>
    <row r="56" spans="1:7" ht="22.7" customHeight="1">
      <c r="A56" s="170" t="s">
        <v>8</v>
      </c>
      <c r="B56" s="143" t="s">
        <v>46</v>
      </c>
      <c r="C56" s="221"/>
      <c r="D56" s="145" t="s">
        <v>1106</v>
      </c>
      <c r="F56" s="1"/>
      <c r="G56" s="1"/>
    </row>
    <row r="57" spans="1:7" ht="24">
      <c r="A57" s="135" t="s">
        <v>13</v>
      </c>
      <c r="B57" s="165" t="s">
        <v>0</v>
      </c>
      <c r="C57" s="227"/>
      <c r="D57" s="199" t="s">
        <v>1143</v>
      </c>
    </row>
    <row r="58" spans="1:7" ht="15.95" customHeight="1">
      <c r="A58" s="135" t="s">
        <v>13</v>
      </c>
      <c r="B58" s="165" t="s">
        <v>817</v>
      </c>
      <c r="C58" s="230"/>
      <c r="D58" s="145" t="s">
        <v>241</v>
      </c>
    </row>
    <row r="59" spans="1:7" ht="15.95" customHeight="1">
      <c r="A59" s="135" t="s">
        <v>13</v>
      </c>
      <c r="B59" s="165" t="s">
        <v>819</v>
      </c>
      <c r="C59" s="230"/>
      <c r="D59" s="145" t="s">
        <v>241</v>
      </c>
    </row>
    <row r="60" spans="1:7" ht="15.95" customHeight="1">
      <c r="A60" s="135" t="s">
        <v>13</v>
      </c>
      <c r="B60" s="212" t="s">
        <v>1086</v>
      </c>
      <c r="C60" s="230"/>
      <c r="D60" s="145" t="s">
        <v>73</v>
      </c>
    </row>
    <row r="61" spans="1:7" ht="36">
      <c r="A61" s="170" t="s">
        <v>8</v>
      </c>
      <c r="B61" s="212" t="s">
        <v>1162</v>
      </c>
      <c r="C61" s="227"/>
      <c r="D61" s="199" t="s">
        <v>1165</v>
      </c>
    </row>
    <row r="62" spans="1:7" ht="15.95" customHeight="1">
      <c r="A62" s="135" t="s">
        <v>13</v>
      </c>
      <c r="B62" s="165" t="s">
        <v>3</v>
      </c>
      <c r="C62" s="227"/>
      <c r="D62" s="198" t="s">
        <v>954</v>
      </c>
    </row>
    <row r="63" spans="1:7" ht="15.95" customHeight="1" thickBot="1">
      <c r="A63" s="135" t="s">
        <v>13</v>
      </c>
      <c r="B63" s="165" t="s">
        <v>4</v>
      </c>
      <c r="C63" s="231"/>
      <c r="D63" s="198" t="s">
        <v>954</v>
      </c>
    </row>
    <row r="64" spans="1:7" ht="12.75" thickTop="1"/>
  </sheetData>
  <phoneticPr fontId="43"/>
  <dataValidations count="37">
    <dataValidation type="custom" imeMode="disabled" showInputMessage="1" showErrorMessage="1" errorTitle="半角数字で入力" error="半角数字で入力してください。_x000a_" sqref="C3 C62:C63" xr:uid="{00000000-0002-0000-0000-000000000000}">
      <formula1>LEN(C3)=LENB(C3)</formula1>
    </dataValidation>
    <dataValidation type="custom" showInputMessage="1" showErrorMessage="1" errorTitle="全角で入力" error="全角で入力してください。" sqref="C9:C10 C15 C4:C5 C22:C25 C45 C43" xr:uid="{00000000-0002-0000-0000-000001000000}">
      <formula1>C4=DBCS(C4)</formula1>
    </dataValidation>
    <dataValidation type="custom" imeMode="disabled" showInputMessage="1" showErrorMessage="1" errorTitle="７桁の半角数字で入力" error="７桁の半角数字で入力してください。" sqref="C47:C48" xr:uid="{00000000-0002-0000-0000-000002000000}">
      <formula1>LEN(C47)=7</formula1>
    </dataValidation>
    <dataValidation type="custom" showDropDown="1" showInputMessage="1" showErrorMessage="1" errorTitle="エラー" error="入力されている職種を変更しないでください。" sqref="C18" xr:uid="{00000000-0002-0000-0000-000003000000}">
      <formula1>職種</formula1>
    </dataValidation>
    <dataValidation type="whole" imeMode="disabled" showInputMessage="1" showErrorMessage="1" errorTitle="入力エラー" error="７桁の半角数字「コード（3=昭和、4=平成、5=令和）＋和暦６桁」で入力してください。" sqref="C36 C30" xr:uid="{00000000-0002-0000-0000-000004000000}">
      <formula1>3010101</formula1>
      <formula2>5999999</formula2>
    </dataValidation>
    <dataValidation type="custom" imeMode="disabled" showInputMessage="1" showErrorMessage="1" errorTitle="半角で入力" error="半角で入力してください。" sqref="C37 C57 C31 C34 C61" xr:uid="{00000000-0002-0000-0000-000005000000}">
      <formula1>LEN(C31)=LENB(C31)</formula1>
    </dataValidation>
    <dataValidation type="custom" imeMode="disabled" showInputMessage="1" showErrorMessage="1" errorTitle="半角10桁で入力" error="半角10桁で入力してください。" sqref="C41" xr:uid="{00000000-0002-0000-0000-000006000000}">
      <formula1>LEN(C41)=10</formula1>
    </dataValidation>
    <dataValidation type="custom" imeMode="disabled" showInputMessage="1" showErrorMessage="1" errorTitle="半角4桁で入力" error="半角4桁で入力してください。" sqref="C42" xr:uid="{00000000-0002-0000-0000-000007000000}">
      <formula1>LEN(C42)=4</formula1>
    </dataValidation>
    <dataValidation type="custom" imeMode="disabled" showInputMessage="1" showErrorMessage="1" errorTitle="半角3桁で入力" error="半角3桁で入力してください。" sqref="C44" xr:uid="{00000000-0002-0000-0000-000008000000}">
      <formula1>LEN(C44)=3</formula1>
    </dataValidation>
    <dataValidation type="custom" imeMode="halfKatakana" showInputMessage="1" showErrorMessage="1" errorTitle="半角で入力" error="半角で入力してください。" sqref="C46" xr:uid="{00000000-0002-0000-0000-000009000000}">
      <formula1>LEN(C46)=LENB(C46)</formula1>
    </dataValidation>
    <dataValidation type="custom" allowBlank="1" showInputMessage="1" showErrorMessage="1" errorTitle="全角で入力" error="全角で入力してください。" sqref="C58:C59" xr:uid="{00000000-0002-0000-0000-00000A000000}">
      <formula1>C58=DBCS(C58)</formula1>
    </dataValidation>
    <dataValidation type="custom" imeMode="halfKatakana" showInputMessage="1" showErrorMessage="1" errorTitle="半角カナで入力" error="半角カナで入力してください。" sqref="C6:C7 C11:C12" xr:uid="{00000000-0002-0000-0000-00000B000000}">
      <formula1>LEN(C6)=LENB(C6)</formula1>
    </dataValidation>
    <dataValidation type="list" showInputMessage="1" showErrorMessage="1" errorTitle="プルダウンから選択" error="プルダウンから選択してください。_x000a_キャンセルボタンを押してください。" sqref="C8" xr:uid="{00000000-0002-0000-0000-00000C000000}">
      <formula1>通称名</formula1>
    </dataValidation>
    <dataValidation type="list" showInputMessage="1" showErrorMessage="1" errorTitle="プルダウンから選択" error="プルダウンから選択してください。_x000a_キャンセルボタンを押してください。" sqref="C14" xr:uid="{00000000-0002-0000-0000-00000D000000}">
      <formula1>国籍</formula1>
    </dataValidation>
    <dataValidation type="whole" imeMode="disabled" showInputMessage="1" showErrorMessage="1" errorTitle="入力エラー" error="７桁の半角数字「コード（3=昭和、4=平成）＋和暦６桁」で入力してください。_x000a_" sqref="C16" xr:uid="{00000000-0002-0000-0000-00000E000000}">
      <formula1>3010101</formula1>
      <formula2>4999999</formula2>
    </dataValidation>
    <dataValidation type="list" showInputMessage="1" showErrorMessage="1" errorTitle="プルダウンから選択" error="プルダウンから選択してください。_x000a_キャンセルボタンを押してください。" sqref="C17" xr:uid="{00000000-0002-0000-0000-00000F000000}">
      <formula1>性別</formula1>
    </dataValidation>
    <dataValidation type="list" showInputMessage="1" showErrorMessage="1" errorTitle="プルダウンから選択" error="プルダウンから選択してください。_x000a_キャンセルボタンを押してください。" sqref="C20" xr:uid="{00000000-0002-0000-0000-000010000000}">
      <formula1>最終学歴</formula1>
    </dataValidation>
    <dataValidation type="list" showInputMessage="1" showErrorMessage="1" errorTitle="プルダウンから選択" error="プルダウンから選択してください。_x000a_キャンセルボタンを押してください。" sqref="C26" xr:uid="{00000000-0002-0000-0000-000011000000}">
      <formula1>准看護師有無</formula1>
    </dataValidation>
    <dataValidation type="custom" imeMode="disabled" showInputMessage="1" showErrorMessage="1" errorTitle="半角で入力" error="半角で入力してください。_x000a_" sqref="C28" xr:uid="{00000000-0002-0000-0000-000012000000}">
      <formula1>LEN(C28)=LEN(C28)</formula1>
    </dataValidation>
    <dataValidation type="list" showInputMessage="1" showErrorMessage="1" errorTitle="プルダウンから選択" error="プルダウンから選択してください。_x000a_キャンセルボタンを押してください。" sqref="C29" xr:uid="{00000000-0002-0000-0000-000013000000}">
      <formula1>正看護師有無</formula1>
    </dataValidation>
    <dataValidation type="list" showInputMessage="1" showErrorMessage="1" errorTitle="プルダウンから選択" error="プルダウンから選択してください。_x000a_キャンセルボタンを押してください。" sqref="C32" xr:uid="{00000000-0002-0000-0000-000014000000}">
      <formula1>保健師有無</formula1>
    </dataValidation>
    <dataValidation type="list" showInputMessage="1" showErrorMessage="1" errorTitle="プルダウンから選択" error="プルダウンから選択してください。_x000a_キャンセルボタンを押してください。" sqref="C35" xr:uid="{00000000-0002-0000-0000-000015000000}">
      <formula1>助産師有無</formula1>
    </dataValidation>
    <dataValidation type="list" showInputMessage="1" showErrorMessage="1" errorTitle="プルダウンから選択" error="プルダウンから選択してください。_x000a_キャンセルボタンを押してください。" sqref="C38" xr:uid="{00000000-0002-0000-0000-000016000000}">
      <formula1>障がい</formula1>
    </dataValidation>
    <dataValidation type="custom" operator="lessThanOrEqual" showInputMessage="1" showErrorMessage="1" errorTitle="全角10文字、半角20文字まで" error="全角10文字、半角20文字までで入力してください。" sqref="C39" xr:uid="{00000000-0002-0000-0000-000017000000}">
      <formula1>LENB(C39)&lt;=20</formula1>
    </dataValidation>
    <dataValidation type="custom" imeMode="disabled" showInputMessage="1" showErrorMessage="1" errorTitle="半角11桁で入力" error="半角11桁で入力してください。" sqref="C40" xr:uid="{00000000-0002-0000-0000-000018000000}">
      <formula1>LEN(C40)=11</formula1>
    </dataValidation>
    <dataValidation type="list" showInputMessage="1" showErrorMessage="1" errorTitle="プルダウンから選択" error="プルダウンから選択してください。_x000a_キャンセルボタンを押してください。" sqref="C60" xr:uid="{00000000-0002-0000-0000-000019000000}">
      <formula1>連絡先</formula1>
    </dataValidation>
    <dataValidation type="list" showDropDown="1" showInputMessage="1" showErrorMessage="1" errorTitle="エラー" error="入力されている年月日を変更しないでください。_x000a_キャンセルボタンを押してください。" sqref="C19" xr:uid="{00000000-0002-0000-0000-00001B000000}">
      <formula1>採用予定年月日</formula1>
    </dataValidation>
    <dataValidation type="custom" imeMode="halfKatakana" showInputMessage="1" showErrorMessage="1" errorTitle="入力エラー" error="半角で入力してください。_x000a_30文字以内で入力してください。" sqref="C56" xr:uid="{00000000-0002-0000-0000-00001C000000}">
      <formula1>AND(LEN(C56)=LENB(C56),LEN(C56)&lt;=30)</formula1>
    </dataValidation>
    <dataValidation type="custom" imeMode="halfKatakana" showInputMessage="1" showErrorMessage="1" errorTitle="入力エラー" error="半角で入力してください。_x000a_60文字以内で入力してください。" sqref="C55" xr:uid="{00000000-0002-0000-0000-00001D000000}">
      <formula1>AND(LEN(C55)=LENB(C55),LEN(C55)&lt;=60)</formula1>
    </dataValidation>
    <dataValidation type="custom" imeMode="halfKatakana" showInputMessage="1" showErrorMessage="1" errorTitle="入力エラー" error="半角で入力してください。_x000a_20文字以内で入力してください。" sqref="C54" xr:uid="{00000000-0002-0000-0000-00001E000000}">
      <formula1>AND(LEN(C54)=LENB(C54),LEN(C54)&lt;=20)</formula1>
    </dataValidation>
    <dataValidation type="custom" imeMode="halfKatakana" showInputMessage="1" showErrorMessage="1" errorTitle="入力エラー" error="半角で入力してください。_x000a_10文字以内で入力してください。" sqref="C53" xr:uid="{00000000-0002-0000-0000-00001F000000}">
      <formula1>AND(LEN(C53)=LENB(C53),LEN(C53)&lt;=10)</formula1>
    </dataValidation>
    <dataValidation type="custom" imeMode="hiragana" showInputMessage="1" showErrorMessage="1" errorTitle="入力エラー" error="全角で入力してください。_x000a_30文字以内で入力してください。" sqref="C52" xr:uid="{00000000-0002-0000-0000-000020000000}">
      <formula1>AND(C52=DBCS(C52),LEN(C52)&lt;=30)</formula1>
    </dataValidation>
    <dataValidation type="custom" imeMode="hiragana" showInputMessage="1" showErrorMessage="1" errorTitle="入力エラー" error="全角で入力してください。_x000a_60文字以内で入力してください。" sqref="C51" xr:uid="{00000000-0002-0000-0000-000021000000}">
      <formula1>AND(C51=DBCS(C51),LEN(C51)&lt;=60)</formula1>
    </dataValidation>
    <dataValidation type="custom" imeMode="hiragana" showInputMessage="1" showErrorMessage="1" errorTitle="入力エラー" error="全角で入力してください。_x000a_20文字以内で入力してください。" sqref="C50" xr:uid="{00000000-0002-0000-0000-000022000000}">
      <formula1>AND(C50=DBCS(C50),LEN(C50)&lt;=20)</formula1>
    </dataValidation>
    <dataValidation type="custom" imeMode="hiragana" showInputMessage="1" showErrorMessage="1" errorTitle="入力エラー" error="全角で入力してください。_x000a_10文字以内で入力してください。" sqref="C49" xr:uid="{00000000-0002-0000-0000-000023000000}">
      <formula1>AND(C49=DBCS(C49),LEN(C49)&lt;=10)</formula1>
    </dataValidation>
    <dataValidation type="custom" imeMode="halfAlpha" showInputMessage="1" showErrorMessage="1" errorTitle="半角大文字ｱﾙﾌｧﾍﾞｯﾄで入力" error="半角大文字ｱﾙﾌｧﾍﾞｯﾄで入力してください。" sqref="C13" xr:uid="{00000000-0002-0000-0000-000024000000}">
      <formula1>AND(LEN(C13)=LENB(C13),EXACT(C13,ASC(UPPER(C13))))</formula1>
    </dataValidation>
    <dataValidation type="whole" imeMode="disabled" showInputMessage="1" showErrorMessage="1" errorTitle="入力エラー" error="７桁の半角数字「コード（3=昭和、4=平成、5=令和）＋和暦６桁」で入力してください。_x000a_" sqref="C21 C27 C33" xr:uid="{00000000-0002-0000-0000-000025000000}">
      <formula1>3010101</formula1>
      <formula2>5999999</formula2>
    </dataValidation>
  </dataValidations>
  <printOptions horizontalCentered="1"/>
  <pageMargins left="0.23622047244094491" right="0.23622047244094491" top="0.74803149606299213" bottom="0.74803149606299213" header="0.31496062992125984" footer="0.31496062992125984"/>
  <pageSetup paperSize="9" scale="59" orientation="portrait" r:id="rId1"/>
  <headerFooter>
    <oddHeader>&amp;C&amp;A</oddHeader>
    <oddFooter>&amp;C&amp;P/&amp;N&amp;R&amp;D&amp;T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74"/>
  <sheetViews>
    <sheetView view="pageBreakPreview" zoomScaleNormal="100" zoomScaleSheetLayoutView="100" workbookViewId="0">
      <selection activeCell="I2" sqref="I2"/>
    </sheetView>
  </sheetViews>
  <sheetFormatPr defaultRowHeight="12"/>
  <cols>
    <col min="1" max="1" width="2.5703125" style="130" bestFit="1" customWidth="1"/>
    <col min="2" max="3" width="14.7109375" customWidth="1"/>
    <col min="4" max="4" width="40.7109375" customWidth="1"/>
    <col min="5" max="5" width="20.7109375" customWidth="1"/>
    <col min="6" max="6" width="7.28515625" bestFit="1" customWidth="1"/>
    <col min="7" max="7" width="42.7109375" customWidth="1"/>
    <col min="8" max="8" width="7.28515625" bestFit="1" customWidth="1"/>
    <col min="10" max="10" width="13.28515625" bestFit="1" customWidth="1"/>
    <col min="11" max="11" width="15.42578125" bestFit="1" customWidth="1"/>
  </cols>
  <sheetData>
    <row r="1" spans="1:10">
      <c r="B1" s="81" t="s">
        <v>785</v>
      </c>
      <c r="C1" s="82" t="s">
        <v>19</v>
      </c>
      <c r="D1" s="261" t="s">
        <v>1092</v>
      </c>
      <c r="E1" s="262"/>
      <c r="F1" s="262"/>
      <c r="G1" s="262"/>
      <c r="H1" s="262"/>
      <c r="I1" s="83" t="s">
        <v>947</v>
      </c>
    </row>
    <row r="2" spans="1:10">
      <c r="B2" s="80" t="str">
        <f>基本情報シート!C4&amp;"　"&amp;基本情報シート!C5</f>
        <v>　</v>
      </c>
      <c r="C2" s="6">
        <f>基本情報シート!C16</f>
        <v>0</v>
      </c>
      <c r="D2" s="261"/>
      <c r="E2" s="262"/>
      <c r="F2" s="262"/>
      <c r="G2" s="262"/>
      <c r="H2" s="262"/>
      <c r="I2" s="174">
        <f>基本情報シート!C3</f>
        <v>0</v>
      </c>
    </row>
    <row r="3" spans="1:10">
      <c r="B3" s="83" t="s">
        <v>796</v>
      </c>
      <c r="C3" s="83" t="s">
        <v>859</v>
      </c>
      <c r="D3" s="261" t="s">
        <v>1091</v>
      </c>
      <c r="E3" s="259"/>
      <c r="F3" s="259"/>
      <c r="G3" s="259"/>
      <c r="H3" s="259"/>
      <c r="I3" s="259"/>
    </row>
    <row r="4" spans="1:10">
      <c r="B4" s="94" t="str">
        <f>職種</f>
        <v>看護師</v>
      </c>
      <c r="C4" s="84">
        <f>採用予定年月日</f>
        <v>5080401</v>
      </c>
      <c r="D4" s="261"/>
      <c r="E4" s="259"/>
      <c r="F4" s="259"/>
      <c r="G4" s="259"/>
      <c r="H4" s="259"/>
      <c r="I4" s="259"/>
    </row>
    <row r="5" spans="1:10">
      <c r="B5" s="258"/>
      <c r="C5" s="258"/>
      <c r="D5" s="258"/>
      <c r="E5" s="258"/>
      <c r="F5" s="258"/>
      <c r="G5" s="258"/>
      <c r="H5" s="258"/>
      <c r="I5" s="258"/>
    </row>
    <row r="6" spans="1:10">
      <c r="B6" s="264" t="s">
        <v>1163</v>
      </c>
      <c r="C6" s="264"/>
      <c r="D6" s="264"/>
      <c r="E6" s="264"/>
      <c r="F6" s="264"/>
      <c r="G6" s="264"/>
      <c r="H6" s="264"/>
      <c r="I6" s="264"/>
    </row>
    <row r="7" spans="1:10">
      <c r="B7" s="264" t="s">
        <v>974</v>
      </c>
      <c r="C7" s="264"/>
      <c r="D7" s="264"/>
      <c r="E7" s="264"/>
      <c r="F7" s="264"/>
      <c r="G7" s="264"/>
      <c r="H7" s="264"/>
      <c r="I7" s="264"/>
    </row>
    <row r="8" spans="1:10">
      <c r="B8" s="259" t="s">
        <v>1093</v>
      </c>
      <c r="C8" s="259"/>
      <c r="D8" s="259"/>
      <c r="E8" s="259"/>
      <c r="F8" s="259"/>
      <c r="G8" s="259"/>
      <c r="H8" s="259"/>
      <c r="I8" s="259"/>
    </row>
    <row r="9" spans="1:10">
      <c r="B9" s="259" t="s">
        <v>795</v>
      </c>
      <c r="C9" s="259"/>
      <c r="D9" s="259"/>
      <c r="E9" s="259"/>
      <c r="F9" s="259"/>
      <c r="G9" s="259"/>
      <c r="H9" s="259"/>
      <c r="I9" s="259"/>
    </row>
    <row r="10" spans="1:10">
      <c r="B10" s="263" t="s">
        <v>1154</v>
      </c>
      <c r="C10" s="263"/>
      <c r="D10" s="263"/>
      <c r="E10" s="263"/>
      <c r="F10" s="263"/>
      <c r="G10" s="263"/>
      <c r="H10" s="263"/>
      <c r="I10" s="263"/>
    </row>
    <row r="11" spans="1:10">
      <c r="B11" s="259" t="s">
        <v>975</v>
      </c>
      <c r="C11" s="259"/>
      <c r="D11" s="259"/>
      <c r="E11" s="259"/>
      <c r="F11" s="259"/>
      <c r="G11" s="259"/>
      <c r="H11" s="259"/>
      <c r="I11" s="259"/>
      <c r="J11" s="91"/>
    </row>
    <row r="12" spans="1:10">
      <c r="B12" s="259" t="s">
        <v>1089</v>
      </c>
      <c r="C12" s="259"/>
      <c r="D12" s="259"/>
      <c r="E12" s="259"/>
      <c r="F12" s="259"/>
      <c r="G12" s="259"/>
      <c r="H12" s="259"/>
      <c r="I12" s="259"/>
      <c r="J12" s="91"/>
    </row>
    <row r="13" spans="1:10">
      <c r="B13" s="259"/>
      <c r="C13" s="260"/>
      <c r="D13" s="260"/>
      <c r="E13" s="260"/>
      <c r="F13" s="260"/>
      <c r="G13" s="260"/>
      <c r="H13" s="260"/>
      <c r="I13" s="260"/>
    </row>
    <row r="14" spans="1:10">
      <c r="B14" s="93" t="s">
        <v>726</v>
      </c>
      <c r="C14" s="192" t="s">
        <v>727</v>
      </c>
      <c r="D14" s="192" t="s">
        <v>728</v>
      </c>
      <c r="E14" s="192" t="s">
        <v>786</v>
      </c>
      <c r="F14" s="193" t="s">
        <v>788</v>
      </c>
      <c r="G14" s="193" t="s">
        <v>791</v>
      </c>
      <c r="H14" s="192" t="s">
        <v>734</v>
      </c>
      <c r="I14" s="194" t="s">
        <v>949</v>
      </c>
    </row>
    <row r="15" spans="1:10">
      <c r="A15" s="130">
        <v>1</v>
      </c>
      <c r="B15" s="257"/>
      <c r="C15" s="257"/>
      <c r="D15" s="257"/>
      <c r="E15" s="257"/>
      <c r="F15" s="257"/>
      <c r="G15" s="257"/>
      <c r="H15" s="257"/>
      <c r="I15" s="257"/>
    </row>
    <row r="16" spans="1:10">
      <c r="A16" s="130">
        <v>2</v>
      </c>
      <c r="B16" s="257"/>
      <c r="C16" s="257"/>
      <c r="D16" s="257"/>
      <c r="E16" s="257"/>
      <c r="F16" s="257"/>
      <c r="G16" s="257"/>
      <c r="H16" s="257"/>
      <c r="I16" s="257"/>
    </row>
    <row r="17" spans="1:9">
      <c r="A17" s="130">
        <v>3</v>
      </c>
      <c r="B17" s="257"/>
      <c r="C17" s="257"/>
      <c r="D17" s="257"/>
      <c r="E17" s="257"/>
      <c r="F17" s="257"/>
      <c r="G17" s="257"/>
      <c r="H17" s="257"/>
      <c r="I17" s="257"/>
    </row>
    <row r="18" spans="1:9">
      <c r="A18" s="130">
        <v>4</v>
      </c>
      <c r="B18" s="257"/>
      <c r="C18" s="257"/>
      <c r="D18" s="257"/>
      <c r="E18" s="257"/>
      <c r="F18" s="257"/>
      <c r="G18" s="257"/>
      <c r="H18" s="257"/>
      <c r="I18" s="257"/>
    </row>
    <row r="19" spans="1:9">
      <c r="A19" s="130">
        <v>5</v>
      </c>
      <c r="B19" s="257"/>
      <c r="C19" s="257"/>
      <c r="D19" s="257"/>
      <c r="E19" s="257"/>
      <c r="F19" s="257"/>
      <c r="G19" s="257"/>
      <c r="H19" s="257"/>
      <c r="I19" s="257"/>
    </row>
    <row r="20" spans="1:9">
      <c r="A20" s="130">
        <v>6</v>
      </c>
      <c r="B20" s="257"/>
      <c r="C20" s="257"/>
      <c r="D20" s="257"/>
      <c r="E20" s="257"/>
      <c r="F20" s="257"/>
      <c r="G20" s="257"/>
      <c r="H20" s="257"/>
      <c r="I20" s="257"/>
    </row>
    <row r="21" spans="1:9">
      <c r="A21" s="130">
        <v>7</v>
      </c>
      <c r="B21" s="257"/>
      <c r="C21" s="257"/>
      <c r="D21" s="257"/>
      <c r="E21" s="257"/>
      <c r="F21" s="257"/>
      <c r="G21" s="257"/>
      <c r="H21" s="257"/>
      <c r="I21" s="257"/>
    </row>
    <row r="22" spans="1:9">
      <c r="A22" s="130">
        <v>8</v>
      </c>
      <c r="B22" s="257"/>
      <c r="C22" s="257"/>
      <c r="D22" s="257"/>
      <c r="E22" s="257"/>
      <c r="F22" s="257"/>
      <c r="G22" s="257"/>
      <c r="H22" s="257"/>
      <c r="I22" s="257"/>
    </row>
    <row r="23" spans="1:9">
      <c r="A23" s="130">
        <v>9</v>
      </c>
      <c r="B23" s="257"/>
      <c r="C23" s="257"/>
      <c r="D23" s="257"/>
      <c r="E23" s="257"/>
      <c r="F23" s="257"/>
      <c r="G23" s="257"/>
      <c r="H23" s="257"/>
      <c r="I23" s="257"/>
    </row>
    <row r="24" spans="1:9">
      <c r="A24" s="130">
        <v>10</v>
      </c>
      <c r="B24" s="257"/>
      <c r="C24" s="257"/>
      <c r="D24" s="257"/>
      <c r="E24" s="257"/>
      <c r="F24" s="257"/>
      <c r="G24" s="257"/>
      <c r="H24" s="257"/>
      <c r="I24" s="257"/>
    </row>
    <row r="25" spans="1:9">
      <c r="A25" s="130">
        <v>11</v>
      </c>
      <c r="B25" s="257"/>
      <c r="C25" s="257"/>
      <c r="D25" s="257"/>
      <c r="E25" s="257"/>
      <c r="F25" s="257"/>
      <c r="G25" s="257"/>
      <c r="H25" s="257"/>
      <c r="I25" s="257"/>
    </row>
    <row r="26" spans="1:9">
      <c r="A26" s="130">
        <v>12</v>
      </c>
      <c r="B26" s="257"/>
      <c r="C26" s="257"/>
      <c r="D26" s="257"/>
      <c r="E26" s="257"/>
      <c r="F26" s="257"/>
      <c r="G26" s="257"/>
      <c r="H26" s="257"/>
      <c r="I26" s="257"/>
    </row>
    <row r="27" spans="1:9">
      <c r="A27" s="130">
        <v>13</v>
      </c>
      <c r="B27" s="257"/>
      <c r="C27" s="257"/>
      <c r="D27" s="257"/>
      <c r="E27" s="257"/>
      <c r="F27" s="257"/>
      <c r="G27" s="257"/>
      <c r="H27" s="257"/>
      <c r="I27" s="257"/>
    </row>
    <row r="28" spans="1:9">
      <c r="A28" s="130">
        <v>14</v>
      </c>
      <c r="B28" s="257"/>
      <c r="C28" s="257"/>
      <c r="D28" s="257"/>
      <c r="E28" s="257"/>
      <c r="F28" s="257"/>
      <c r="G28" s="257"/>
      <c r="H28" s="257"/>
      <c r="I28" s="257"/>
    </row>
    <row r="29" spans="1:9">
      <c r="A29" s="130">
        <v>15</v>
      </c>
      <c r="B29" s="257"/>
      <c r="C29" s="257"/>
      <c r="D29" s="257"/>
      <c r="E29" s="257"/>
      <c r="F29" s="257"/>
      <c r="G29" s="257"/>
      <c r="H29" s="257"/>
      <c r="I29" s="257"/>
    </row>
    <row r="30" spans="1:9">
      <c r="A30" s="130">
        <v>16</v>
      </c>
      <c r="B30" s="257"/>
      <c r="C30" s="257"/>
      <c r="D30" s="257"/>
      <c r="E30" s="257"/>
      <c r="F30" s="257"/>
      <c r="G30" s="257"/>
      <c r="H30" s="257"/>
      <c r="I30" s="257"/>
    </row>
    <row r="31" spans="1:9">
      <c r="A31" s="130">
        <v>17</v>
      </c>
      <c r="B31" s="257"/>
      <c r="C31" s="257"/>
      <c r="D31" s="257"/>
      <c r="E31" s="257"/>
      <c r="F31" s="257"/>
      <c r="G31" s="257"/>
      <c r="H31" s="257"/>
      <c r="I31" s="257"/>
    </row>
    <row r="32" spans="1:9">
      <c r="A32" s="130">
        <v>18</v>
      </c>
      <c r="B32" s="257"/>
      <c r="C32" s="257"/>
      <c r="D32" s="257"/>
      <c r="E32" s="257"/>
      <c r="F32" s="257"/>
      <c r="G32" s="257"/>
      <c r="H32" s="257"/>
      <c r="I32" s="257"/>
    </row>
    <row r="33" spans="1:9">
      <c r="A33" s="130">
        <v>19</v>
      </c>
      <c r="B33" s="257"/>
      <c r="C33" s="257"/>
      <c r="D33" s="257"/>
      <c r="E33" s="257"/>
      <c r="F33" s="257"/>
      <c r="G33" s="257"/>
      <c r="H33" s="257"/>
      <c r="I33" s="257"/>
    </row>
    <row r="34" spans="1:9">
      <c r="A34" s="130">
        <v>20</v>
      </c>
      <c r="B34" s="257"/>
      <c r="C34" s="257"/>
      <c r="D34" s="257"/>
      <c r="E34" s="257"/>
      <c r="F34" s="257"/>
      <c r="G34" s="257"/>
      <c r="H34" s="257"/>
      <c r="I34" s="257"/>
    </row>
    <row r="35" spans="1:9">
      <c r="A35" s="130">
        <v>21</v>
      </c>
      <c r="B35" s="257"/>
      <c r="C35" s="257"/>
      <c r="D35" s="257"/>
      <c r="E35" s="257"/>
      <c r="F35" s="257"/>
      <c r="G35" s="257"/>
      <c r="H35" s="257"/>
      <c r="I35" s="257"/>
    </row>
    <row r="36" spans="1:9">
      <c r="A36" s="130">
        <v>22</v>
      </c>
      <c r="B36" s="257"/>
      <c r="C36" s="257"/>
      <c r="D36" s="257"/>
      <c r="E36" s="257"/>
      <c r="F36" s="257"/>
      <c r="G36" s="257"/>
      <c r="H36" s="257"/>
      <c r="I36" s="257"/>
    </row>
    <row r="37" spans="1:9">
      <c r="A37" s="130">
        <v>23</v>
      </c>
      <c r="B37" s="257"/>
      <c r="C37" s="257"/>
      <c r="D37" s="257"/>
      <c r="E37" s="257"/>
      <c r="F37" s="257"/>
      <c r="G37" s="257"/>
      <c r="H37" s="257"/>
      <c r="I37" s="257"/>
    </row>
    <row r="38" spans="1:9">
      <c r="A38" s="130">
        <v>24</v>
      </c>
      <c r="B38" s="257"/>
      <c r="C38" s="257"/>
      <c r="D38" s="257"/>
      <c r="E38" s="257"/>
      <c r="F38" s="257"/>
      <c r="G38" s="257"/>
      <c r="H38" s="257"/>
      <c r="I38" s="257"/>
    </row>
    <row r="39" spans="1:9">
      <c r="A39" s="130">
        <v>25</v>
      </c>
      <c r="B39" s="257"/>
      <c r="C39" s="257"/>
      <c r="D39" s="257"/>
      <c r="E39" s="257"/>
      <c r="F39" s="257"/>
      <c r="G39" s="257"/>
      <c r="H39" s="257"/>
      <c r="I39" s="257"/>
    </row>
    <row r="40" spans="1:9">
      <c r="A40" s="130">
        <v>26</v>
      </c>
      <c r="B40" s="257"/>
      <c r="C40" s="257"/>
      <c r="D40" s="257"/>
      <c r="E40" s="257"/>
      <c r="F40" s="257"/>
      <c r="G40" s="257"/>
      <c r="H40" s="257"/>
      <c r="I40" s="257"/>
    </row>
    <row r="41" spans="1:9">
      <c r="A41" s="130">
        <v>27</v>
      </c>
      <c r="B41" s="257"/>
      <c r="C41" s="257"/>
      <c r="D41" s="257"/>
      <c r="E41" s="257"/>
      <c r="F41" s="257"/>
      <c r="G41" s="257"/>
      <c r="H41" s="257"/>
      <c r="I41" s="257"/>
    </row>
    <row r="42" spans="1:9">
      <c r="A42" s="130">
        <v>28</v>
      </c>
      <c r="B42" s="257"/>
      <c r="C42" s="257"/>
      <c r="D42" s="257"/>
      <c r="E42" s="257"/>
      <c r="F42" s="257"/>
      <c r="G42" s="257"/>
      <c r="H42" s="257"/>
      <c r="I42" s="257"/>
    </row>
    <row r="43" spans="1:9">
      <c r="A43" s="130">
        <v>29</v>
      </c>
      <c r="B43" s="257"/>
      <c r="C43" s="257"/>
      <c r="D43" s="257"/>
      <c r="E43" s="257"/>
      <c r="F43" s="257"/>
      <c r="G43" s="257"/>
      <c r="H43" s="257"/>
      <c r="I43" s="257"/>
    </row>
    <row r="44" spans="1:9">
      <c r="A44" s="130">
        <v>30</v>
      </c>
      <c r="B44" s="257"/>
      <c r="C44" s="257"/>
      <c r="D44" s="257"/>
      <c r="E44" s="257"/>
      <c r="F44" s="257"/>
      <c r="G44" s="257"/>
      <c r="H44" s="257"/>
      <c r="I44" s="257"/>
    </row>
    <row r="45" spans="1:9" hidden="1">
      <c r="A45" s="130">
        <v>31</v>
      </c>
      <c r="B45" s="232"/>
      <c r="C45" s="232"/>
      <c r="D45" s="233"/>
      <c r="E45" s="233"/>
      <c r="F45" s="233"/>
      <c r="G45" s="233"/>
      <c r="H45" s="233"/>
      <c r="I45" s="233"/>
    </row>
    <row r="46" spans="1:9" hidden="1">
      <c r="A46" s="130">
        <v>32</v>
      </c>
      <c r="B46" s="232"/>
      <c r="C46" s="232"/>
      <c r="D46" s="233"/>
      <c r="E46" s="233"/>
      <c r="F46" s="233"/>
      <c r="G46" s="233"/>
      <c r="H46" s="233"/>
      <c r="I46" s="233"/>
    </row>
    <row r="47" spans="1:9" hidden="1">
      <c r="A47" s="130">
        <v>33</v>
      </c>
      <c r="B47" s="232"/>
      <c r="C47" s="232"/>
      <c r="D47" s="233"/>
      <c r="E47" s="233"/>
      <c r="F47" s="233"/>
      <c r="G47" s="233"/>
      <c r="H47" s="233"/>
      <c r="I47" s="233"/>
    </row>
    <row r="48" spans="1:9" hidden="1">
      <c r="A48" s="130">
        <v>34</v>
      </c>
      <c r="B48" s="232"/>
      <c r="C48" s="232"/>
      <c r="D48" s="233"/>
      <c r="E48" s="233"/>
      <c r="F48" s="233"/>
      <c r="G48" s="233"/>
      <c r="H48" s="233"/>
      <c r="I48" s="233"/>
    </row>
    <row r="49" spans="1:9" hidden="1">
      <c r="A49" s="130">
        <v>35</v>
      </c>
      <c r="B49" s="232"/>
      <c r="C49" s="232"/>
      <c r="D49" s="233"/>
      <c r="E49" s="233"/>
      <c r="F49" s="233"/>
      <c r="G49" s="233"/>
      <c r="H49" s="233"/>
      <c r="I49" s="233"/>
    </row>
    <row r="50" spans="1:9" hidden="1">
      <c r="A50" s="130">
        <v>36</v>
      </c>
      <c r="B50" s="232"/>
      <c r="C50" s="232"/>
      <c r="D50" s="233"/>
      <c r="E50" s="233"/>
      <c r="F50" s="233"/>
      <c r="G50" s="233"/>
      <c r="H50" s="233"/>
      <c r="I50" s="233"/>
    </row>
    <row r="51" spans="1:9" hidden="1">
      <c r="A51" s="130">
        <v>37</v>
      </c>
      <c r="B51" s="232"/>
      <c r="C51" s="232"/>
      <c r="D51" s="233"/>
      <c r="E51" s="233"/>
      <c r="F51" s="233"/>
      <c r="G51" s="233"/>
      <c r="H51" s="233"/>
      <c r="I51" s="233"/>
    </row>
    <row r="52" spans="1:9" hidden="1">
      <c r="A52" s="130">
        <v>38</v>
      </c>
      <c r="B52" s="232"/>
      <c r="C52" s="232"/>
      <c r="D52" s="233"/>
      <c r="E52" s="233"/>
      <c r="F52" s="233"/>
      <c r="G52" s="233"/>
      <c r="H52" s="233"/>
      <c r="I52" s="233"/>
    </row>
    <row r="53" spans="1:9" hidden="1">
      <c r="A53" s="130">
        <v>39</v>
      </c>
      <c r="B53" s="232"/>
      <c r="C53" s="232"/>
      <c r="D53" s="233"/>
      <c r="E53" s="233"/>
      <c r="F53" s="233"/>
      <c r="G53" s="233"/>
      <c r="H53" s="233"/>
      <c r="I53" s="233"/>
    </row>
    <row r="54" spans="1:9" hidden="1">
      <c r="A54" s="130">
        <v>40</v>
      </c>
      <c r="B54" s="232"/>
      <c r="C54" s="232"/>
      <c r="D54" s="233"/>
      <c r="E54" s="233"/>
      <c r="F54" s="233"/>
      <c r="G54" s="233"/>
      <c r="H54" s="233"/>
      <c r="I54" s="233"/>
    </row>
    <row r="55" spans="1:9" hidden="1">
      <c r="A55" s="130">
        <v>41</v>
      </c>
      <c r="B55" s="232"/>
      <c r="C55" s="232"/>
      <c r="D55" s="233"/>
      <c r="E55" s="233"/>
      <c r="F55" s="233"/>
      <c r="G55" s="233"/>
      <c r="H55" s="233"/>
      <c r="I55" s="233"/>
    </row>
    <row r="56" spans="1:9" hidden="1">
      <c r="A56" s="130">
        <v>42</v>
      </c>
      <c r="B56" s="232"/>
      <c r="C56" s="232"/>
      <c r="D56" s="233"/>
      <c r="E56" s="233"/>
      <c r="F56" s="233"/>
      <c r="G56" s="233"/>
      <c r="H56" s="233"/>
      <c r="I56" s="233"/>
    </row>
    <row r="57" spans="1:9" hidden="1">
      <c r="A57" s="130">
        <v>43</v>
      </c>
      <c r="B57" s="232"/>
      <c r="C57" s="232"/>
      <c r="D57" s="233"/>
      <c r="E57" s="233"/>
      <c r="F57" s="233"/>
      <c r="G57" s="233"/>
      <c r="H57" s="233"/>
      <c r="I57" s="233"/>
    </row>
    <row r="58" spans="1:9" hidden="1">
      <c r="A58" s="130">
        <v>44</v>
      </c>
      <c r="B58" s="232"/>
      <c r="C58" s="232"/>
      <c r="D58" s="233"/>
      <c r="E58" s="233"/>
      <c r="F58" s="233"/>
      <c r="G58" s="233"/>
      <c r="H58" s="233"/>
      <c r="I58" s="233"/>
    </row>
    <row r="59" spans="1:9" hidden="1">
      <c r="A59" s="130">
        <v>45</v>
      </c>
      <c r="B59" s="232"/>
      <c r="C59" s="232"/>
      <c r="D59" s="233"/>
      <c r="E59" s="233"/>
      <c r="F59" s="233"/>
      <c r="G59" s="233"/>
      <c r="H59" s="233"/>
      <c r="I59" s="233"/>
    </row>
    <row r="60" spans="1:9" hidden="1">
      <c r="A60" s="130">
        <v>46</v>
      </c>
      <c r="B60" s="232"/>
      <c r="C60" s="232"/>
      <c r="D60" s="233"/>
      <c r="E60" s="233"/>
      <c r="F60" s="233"/>
      <c r="G60" s="233"/>
      <c r="H60" s="233"/>
      <c r="I60" s="233"/>
    </row>
    <row r="61" spans="1:9" hidden="1">
      <c r="A61" s="130">
        <v>47</v>
      </c>
      <c r="B61" s="232"/>
      <c r="C61" s="232"/>
      <c r="D61" s="233"/>
      <c r="E61" s="233"/>
      <c r="F61" s="233"/>
      <c r="G61" s="233"/>
      <c r="H61" s="233"/>
      <c r="I61" s="233"/>
    </row>
    <row r="62" spans="1:9" hidden="1">
      <c r="A62" s="130">
        <v>48</v>
      </c>
      <c r="B62" s="232"/>
      <c r="C62" s="232"/>
      <c r="D62" s="233"/>
      <c r="E62" s="233"/>
      <c r="F62" s="233"/>
      <c r="G62" s="233"/>
      <c r="H62" s="233"/>
      <c r="I62" s="233"/>
    </row>
    <row r="63" spans="1:9" hidden="1">
      <c r="A63" s="130">
        <v>49</v>
      </c>
      <c r="B63" s="232"/>
      <c r="C63" s="232"/>
      <c r="D63" s="233"/>
      <c r="E63" s="233"/>
      <c r="F63" s="233"/>
      <c r="G63" s="233"/>
      <c r="H63" s="233"/>
      <c r="I63" s="233"/>
    </row>
    <row r="64" spans="1:9" hidden="1">
      <c r="A64" s="130">
        <v>50</v>
      </c>
      <c r="B64" s="232"/>
      <c r="C64" s="232"/>
      <c r="D64" s="233"/>
      <c r="E64" s="233"/>
      <c r="F64" s="233"/>
      <c r="G64" s="233"/>
      <c r="H64" s="233"/>
      <c r="I64" s="233"/>
    </row>
    <row r="65" spans="1:9" hidden="1">
      <c r="A65" s="130">
        <v>51</v>
      </c>
      <c r="B65" s="232"/>
      <c r="C65" s="232"/>
      <c r="D65" s="233"/>
      <c r="E65" s="233"/>
      <c r="F65" s="233"/>
      <c r="G65" s="233"/>
      <c r="H65" s="233"/>
      <c r="I65" s="233"/>
    </row>
    <row r="66" spans="1:9" hidden="1">
      <c r="A66" s="130">
        <v>52</v>
      </c>
      <c r="B66" s="232"/>
      <c r="C66" s="232"/>
      <c r="D66" s="233"/>
      <c r="E66" s="233"/>
      <c r="F66" s="233"/>
      <c r="G66" s="233"/>
      <c r="H66" s="233"/>
      <c r="I66" s="233"/>
    </row>
    <row r="67" spans="1:9" hidden="1">
      <c r="A67" s="130">
        <v>53</v>
      </c>
      <c r="B67" s="232"/>
      <c r="C67" s="232"/>
      <c r="D67" s="233"/>
      <c r="E67" s="233"/>
      <c r="F67" s="233"/>
      <c r="G67" s="233"/>
      <c r="H67" s="233"/>
      <c r="I67" s="233"/>
    </row>
    <row r="68" spans="1:9" hidden="1">
      <c r="A68" s="130">
        <v>54</v>
      </c>
      <c r="B68" s="232"/>
      <c r="C68" s="232"/>
      <c r="D68" s="233"/>
      <c r="E68" s="233"/>
      <c r="F68" s="233"/>
      <c r="G68" s="233"/>
      <c r="H68" s="233"/>
      <c r="I68" s="233"/>
    </row>
    <row r="69" spans="1:9" hidden="1">
      <c r="A69" s="130">
        <v>55</v>
      </c>
      <c r="B69" s="232"/>
      <c r="C69" s="232"/>
      <c r="D69" s="233"/>
      <c r="E69" s="233"/>
      <c r="F69" s="233"/>
      <c r="G69" s="233"/>
      <c r="H69" s="233"/>
      <c r="I69" s="233"/>
    </row>
    <row r="70" spans="1:9" hidden="1">
      <c r="A70" s="130">
        <v>56</v>
      </c>
      <c r="B70" s="232"/>
      <c r="C70" s="232"/>
      <c r="D70" s="233"/>
      <c r="E70" s="233"/>
      <c r="F70" s="233"/>
      <c r="G70" s="233"/>
      <c r="H70" s="233"/>
      <c r="I70" s="233"/>
    </row>
    <row r="71" spans="1:9" hidden="1">
      <c r="A71" s="130">
        <v>57</v>
      </c>
      <c r="B71" s="232"/>
      <c r="C71" s="232"/>
      <c r="D71" s="233"/>
      <c r="E71" s="233"/>
      <c r="F71" s="233"/>
      <c r="G71" s="233"/>
      <c r="H71" s="233"/>
      <c r="I71" s="233"/>
    </row>
    <row r="72" spans="1:9" hidden="1">
      <c r="A72" s="130">
        <v>58</v>
      </c>
      <c r="B72" s="232"/>
      <c r="C72" s="232"/>
      <c r="D72" s="233"/>
      <c r="E72" s="233"/>
      <c r="F72" s="233"/>
      <c r="G72" s="233"/>
      <c r="H72" s="233"/>
      <c r="I72" s="233"/>
    </row>
    <row r="73" spans="1:9" hidden="1">
      <c r="A73" s="130">
        <v>59</v>
      </c>
      <c r="B73" s="232"/>
      <c r="C73" s="232"/>
      <c r="D73" s="233"/>
      <c r="E73" s="233"/>
      <c r="F73" s="233"/>
      <c r="G73" s="233"/>
      <c r="H73" s="233"/>
      <c r="I73" s="233"/>
    </row>
    <row r="74" spans="1:9" hidden="1">
      <c r="A74" s="130">
        <v>60</v>
      </c>
      <c r="B74" s="232"/>
      <c r="C74" s="232"/>
      <c r="D74" s="233"/>
      <c r="E74" s="233"/>
      <c r="F74" s="233"/>
      <c r="G74" s="233"/>
      <c r="H74" s="233"/>
      <c r="I74" s="233"/>
    </row>
  </sheetData>
  <mergeCells count="13">
    <mergeCell ref="B5:I5"/>
    <mergeCell ref="B12:I12"/>
    <mergeCell ref="B13:I13"/>
    <mergeCell ref="D1:H1"/>
    <mergeCell ref="D2:H2"/>
    <mergeCell ref="B11:I11"/>
    <mergeCell ref="B10:I10"/>
    <mergeCell ref="D3:I3"/>
    <mergeCell ref="D4:I4"/>
    <mergeCell ref="B7:I7"/>
    <mergeCell ref="B8:I8"/>
    <mergeCell ref="B9:I9"/>
    <mergeCell ref="B6:I6"/>
  </mergeCells>
  <phoneticPr fontId="43"/>
  <dataValidations count="7">
    <dataValidation type="list" showDropDown="1" showInputMessage="1" showErrorMessage="1" errorTitle="変更しないでください" error="入力されている職種を変更しないでください。" sqref="B4" xr:uid="{00000000-0002-0000-0100-000000000000}">
      <formula1>"看護師"</formula1>
    </dataValidation>
    <dataValidation type="list" showInputMessage="1" showErrorMessage="1" errorTitle="プルダウンから選択" error="プルダウンから選択してください。" sqref="F15:F74" xr:uid="{00000000-0002-0000-0100-000001000000}">
      <formula1>"　,常勤,非常勤,学生,無職"</formula1>
    </dataValidation>
    <dataValidation type="list" showInputMessage="1" showErrorMessage="1" errorTitle="プルダウンから選択" error="プルダウンから選択してください。" sqref="G15:G74" xr:uid="{00000000-0002-0000-0100-000002000000}">
      <formula1>"　,看護師、准看護師免許を必要とする看護業務,看護学校等の教員、講師等,看護師、准看護師免許を必要としない非看護業務,看護師、准看護師免許の取得前の学校,看護師、准看護師免許の取得後の看護関連の学校 "</formula1>
    </dataValidation>
    <dataValidation type="custom" imeMode="disabled" allowBlank="1" showInputMessage="1" showErrorMessage="1" errorTitle="半角数字で入力" error="半角数字で入力してください。" sqref="H15:H74" xr:uid="{00000000-0002-0000-0100-000003000000}">
      <formula1>LEN(H15)=LENB(H15)</formula1>
    </dataValidation>
    <dataValidation type="list" showInputMessage="1" showErrorMessage="1" errorTitle="プルダウンから選択" error="プルダウンから選択してください。" sqref="I15:I74" xr:uid="{00000000-0002-0000-0100-000004000000}">
      <formula1>在職証明</formula1>
    </dataValidation>
    <dataValidation type="list" showDropDown="1" showInputMessage="1" showErrorMessage="1" errorTitle="変更しないでください" error="採用予定年月日を変更しないでください。_x000a_" sqref="C4" xr:uid="{00000000-0002-0000-0100-000005000000}">
      <formula1>採用予定年月日</formula1>
    </dataValidation>
    <dataValidation type="whole" imeMode="disabled" showInputMessage="1" showErrorMessage="1" errorTitle="入力エラー" error="７桁の半角数字「コード（3=昭和、4=平成、5=令和）＋和暦６桁」で入力してください。" sqref="B15:C74" xr:uid="{00000000-0002-0000-0100-000006000000}">
      <formula1>3010101</formula1>
      <formula2>5999999</formula2>
    </dataValidation>
  </dataValidations>
  <printOptions horizontalCentered="1"/>
  <pageMargins left="0.23622047244094491" right="0.23622047244094491" top="0.74803149606299213" bottom="0.74803149606299213" header="0.31496062992125984" footer="0.31496062992125984"/>
  <pageSetup paperSize="9" scale="99" orientation="landscape" r:id="rId1"/>
  <headerFooter>
    <oddHeader>&amp;C&amp;A</oddHeader>
    <oddFooter>&amp;C&amp;P/&amp;N&amp;R&amp;D&amp;T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FN14"/>
  <sheetViews>
    <sheetView workbookViewId="0">
      <selection activeCell="B11" sqref="B11:I11"/>
    </sheetView>
  </sheetViews>
  <sheetFormatPr defaultRowHeight="12"/>
  <cols>
    <col min="1" max="1" width="16.140625" bestFit="1" customWidth="1"/>
    <col min="5" max="5" width="16.140625" bestFit="1" customWidth="1"/>
    <col min="8" max="8" width="16.140625" bestFit="1" customWidth="1"/>
    <col min="125" max="125" width="10.28515625" bestFit="1" customWidth="1"/>
    <col min="135" max="136" width="9.7109375" bestFit="1" customWidth="1"/>
    <col min="143" max="144" width="9.7109375" bestFit="1" customWidth="1"/>
    <col min="150" max="150" width="9.42578125" bestFit="1" customWidth="1"/>
    <col min="164" max="166" width="11.85546875" customWidth="1"/>
  </cols>
  <sheetData>
    <row r="1" spans="1:170" s="30" customFormat="1" ht="33.75">
      <c r="A1" s="265"/>
      <c r="B1" s="23" t="s">
        <v>246</v>
      </c>
      <c r="C1" s="23" t="s">
        <v>247</v>
      </c>
      <c r="D1" s="23" t="s">
        <v>248</v>
      </c>
      <c r="E1" s="23" t="s">
        <v>249</v>
      </c>
      <c r="F1" s="23" t="s">
        <v>250</v>
      </c>
      <c r="G1" s="23" t="s">
        <v>251</v>
      </c>
      <c r="H1" s="23" t="s">
        <v>19</v>
      </c>
      <c r="I1" s="23" t="s">
        <v>252</v>
      </c>
      <c r="J1" s="23" t="s">
        <v>253</v>
      </c>
      <c r="K1" s="23" t="s">
        <v>254</v>
      </c>
      <c r="L1" s="23" t="s">
        <v>255</v>
      </c>
      <c r="M1" s="23" t="s">
        <v>256</v>
      </c>
      <c r="N1" s="23" t="s">
        <v>257</v>
      </c>
      <c r="O1" s="23" t="s">
        <v>258</v>
      </c>
      <c r="P1" s="23" t="s">
        <v>259</v>
      </c>
      <c r="Q1" s="23" t="s">
        <v>260</v>
      </c>
      <c r="R1" s="23" t="s">
        <v>261</v>
      </c>
      <c r="S1" s="23" t="s">
        <v>262</v>
      </c>
      <c r="T1" s="23" t="s">
        <v>263</v>
      </c>
      <c r="U1" s="23" t="s">
        <v>264</v>
      </c>
      <c r="V1" s="23" t="s">
        <v>265</v>
      </c>
      <c r="W1" s="23" t="s">
        <v>266</v>
      </c>
      <c r="X1" s="23" t="s">
        <v>267</v>
      </c>
      <c r="Y1" s="23" t="s">
        <v>268</v>
      </c>
      <c r="Z1" s="23" t="s">
        <v>269</v>
      </c>
      <c r="AA1" s="23" t="s">
        <v>270</v>
      </c>
      <c r="AB1" s="23" t="s">
        <v>38</v>
      </c>
      <c r="AC1" s="23" t="s">
        <v>271</v>
      </c>
      <c r="AD1" s="23" t="s">
        <v>272</v>
      </c>
      <c r="AE1" s="23" t="s">
        <v>273</v>
      </c>
      <c r="AF1" s="23" t="s">
        <v>274</v>
      </c>
      <c r="AG1" s="23" t="s">
        <v>275</v>
      </c>
      <c r="AH1" s="23" t="s">
        <v>276</v>
      </c>
      <c r="AI1" s="23" t="s">
        <v>277</v>
      </c>
      <c r="AJ1" s="23" t="s">
        <v>278</v>
      </c>
      <c r="AK1" s="23" t="s">
        <v>279</v>
      </c>
      <c r="AL1" s="23" t="s">
        <v>280</v>
      </c>
      <c r="AM1" s="23" t="s">
        <v>281</v>
      </c>
      <c r="AN1" s="23" t="s">
        <v>0</v>
      </c>
      <c r="AO1" s="23" t="s">
        <v>2</v>
      </c>
      <c r="AP1" s="23" t="s">
        <v>282</v>
      </c>
      <c r="AQ1" s="23" t="s">
        <v>283</v>
      </c>
      <c r="AR1" s="23" t="s">
        <v>9</v>
      </c>
      <c r="AS1" s="23" t="s">
        <v>10</v>
      </c>
      <c r="AT1" s="23" t="s">
        <v>284</v>
      </c>
      <c r="AU1" s="23" t="s">
        <v>285</v>
      </c>
      <c r="AV1" s="23" t="s">
        <v>286</v>
      </c>
      <c r="AW1" s="23" t="s">
        <v>287</v>
      </c>
      <c r="AX1" s="23" t="s">
        <v>288</v>
      </c>
      <c r="AY1" s="23" t="s">
        <v>289</v>
      </c>
      <c r="AZ1" s="23" t="s">
        <v>290</v>
      </c>
      <c r="BA1" s="23" t="s">
        <v>291</v>
      </c>
      <c r="BB1" s="23" t="s">
        <v>292</v>
      </c>
      <c r="BC1" s="23" t="s">
        <v>293</v>
      </c>
      <c r="BD1" s="23" t="s">
        <v>294</v>
      </c>
      <c r="BE1" s="23" t="s">
        <v>295</v>
      </c>
      <c r="BF1" s="239" t="s">
        <v>1117</v>
      </c>
      <c r="BG1" s="23" t="s">
        <v>296</v>
      </c>
      <c r="BH1" s="23" t="s">
        <v>297</v>
      </c>
      <c r="BI1" s="23" t="s">
        <v>298</v>
      </c>
      <c r="BJ1" s="23" t="s">
        <v>299</v>
      </c>
      <c r="BK1" s="23" t="s">
        <v>300</v>
      </c>
      <c r="BL1" s="23" t="s">
        <v>301</v>
      </c>
      <c r="BM1" s="23" t="s">
        <v>302</v>
      </c>
      <c r="BN1" s="23" t="s">
        <v>303</v>
      </c>
      <c r="BO1" s="23" t="s">
        <v>304</v>
      </c>
      <c r="BP1" s="23" t="s">
        <v>305</v>
      </c>
      <c r="BQ1" s="23" t="s">
        <v>306</v>
      </c>
      <c r="BR1" s="23" t="s">
        <v>307</v>
      </c>
      <c r="BS1" s="23" t="s">
        <v>308</v>
      </c>
      <c r="BT1" s="23" t="s">
        <v>309</v>
      </c>
      <c r="BU1" s="23" t="s">
        <v>310</v>
      </c>
      <c r="BV1" s="23" t="s">
        <v>311</v>
      </c>
      <c r="BW1" s="23" t="s">
        <v>312</v>
      </c>
      <c r="BX1" s="23" t="s">
        <v>313</v>
      </c>
      <c r="BY1" s="23" t="s">
        <v>314</v>
      </c>
      <c r="BZ1" s="23" t="s">
        <v>315</v>
      </c>
      <c r="CA1" s="23" t="s">
        <v>316</v>
      </c>
      <c r="CB1" s="23" t="s">
        <v>317</v>
      </c>
      <c r="CC1" s="23" t="s">
        <v>318</v>
      </c>
      <c r="CD1" s="23" t="s">
        <v>319</v>
      </c>
      <c r="CE1" s="23" t="s">
        <v>320</v>
      </c>
      <c r="CF1" s="23" t="s">
        <v>321</v>
      </c>
      <c r="CG1" s="23" t="s">
        <v>322</v>
      </c>
      <c r="CH1" s="23" t="s">
        <v>323</v>
      </c>
      <c r="CI1" s="23" t="s">
        <v>324</v>
      </c>
      <c r="CJ1" s="23" t="s">
        <v>325</v>
      </c>
      <c r="CK1" s="23" t="s">
        <v>326</v>
      </c>
      <c r="CL1" s="23" t="s">
        <v>327</v>
      </c>
      <c r="CM1" s="23" t="s">
        <v>328</v>
      </c>
      <c r="CN1" s="23" t="s">
        <v>329</v>
      </c>
      <c r="CO1" s="23" t="s">
        <v>330</v>
      </c>
      <c r="CP1" s="23" t="s">
        <v>331</v>
      </c>
      <c r="CQ1" s="23" t="s">
        <v>332</v>
      </c>
      <c r="CR1" s="23" t="s">
        <v>333</v>
      </c>
      <c r="CS1" s="23" t="s">
        <v>334</v>
      </c>
      <c r="CT1" s="23" t="s">
        <v>335</v>
      </c>
      <c r="CU1" s="23" t="s">
        <v>336</v>
      </c>
      <c r="CV1" s="23" t="s">
        <v>337</v>
      </c>
      <c r="CW1" s="23" t="s">
        <v>338</v>
      </c>
      <c r="CX1" s="23" t="s">
        <v>339</v>
      </c>
      <c r="CY1" s="24" t="s">
        <v>340</v>
      </c>
      <c r="CZ1" s="24" t="s">
        <v>341</v>
      </c>
      <c r="DA1" s="24" t="s">
        <v>342</v>
      </c>
      <c r="DB1" s="25" t="s">
        <v>343</v>
      </c>
      <c r="DC1" s="25" t="s">
        <v>344</v>
      </c>
      <c r="DD1" s="25" t="s">
        <v>345</v>
      </c>
      <c r="DE1" s="25" t="s">
        <v>346</v>
      </c>
      <c r="DF1" s="25" t="s">
        <v>347</v>
      </c>
      <c r="DG1" s="26" t="s">
        <v>348</v>
      </c>
      <c r="DH1" s="26" t="s">
        <v>349</v>
      </c>
      <c r="DI1" s="27" t="s">
        <v>350</v>
      </c>
      <c r="DJ1" s="27" t="s">
        <v>351</v>
      </c>
      <c r="DK1" s="26" t="s">
        <v>352</v>
      </c>
      <c r="DL1" s="26" t="s">
        <v>353</v>
      </c>
      <c r="DM1" s="26" t="s">
        <v>354</v>
      </c>
      <c r="DN1" s="26" t="s">
        <v>355</v>
      </c>
      <c r="DO1" s="26" t="s">
        <v>356</v>
      </c>
      <c r="DP1" s="26" t="s">
        <v>357</v>
      </c>
      <c r="DQ1" s="26" t="s">
        <v>358</v>
      </c>
      <c r="DR1" s="26" t="s">
        <v>359</v>
      </c>
      <c r="DS1" s="26" t="s">
        <v>360</v>
      </c>
      <c r="DT1" s="26" t="s">
        <v>361</v>
      </c>
      <c r="DU1" s="28" t="s">
        <v>31</v>
      </c>
      <c r="DV1" s="29" t="s">
        <v>362</v>
      </c>
      <c r="DW1" s="29" t="s">
        <v>363</v>
      </c>
      <c r="DX1" s="29" t="s">
        <v>364</v>
      </c>
      <c r="DY1" s="29" t="s">
        <v>365</v>
      </c>
      <c r="DZ1" s="29" t="s">
        <v>366</v>
      </c>
      <c r="EA1" s="29" t="s">
        <v>367</v>
      </c>
      <c r="EB1" s="29" t="s">
        <v>368</v>
      </c>
      <c r="EC1" s="29" t="s">
        <v>369</v>
      </c>
      <c r="ED1" s="29" t="s">
        <v>370</v>
      </c>
      <c r="EE1" s="29" t="s">
        <v>371</v>
      </c>
      <c r="EF1" s="29" t="s">
        <v>372</v>
      </c>
      <c r="EG1" s="29" t="s">
        <v>373</v>
      </c>
      <c r="EH1" s="29" t="s">
        <v>374</v>
      </c>
      <c r="EI1" s="29" t="s">
        <v>375</v>
      </c>
      <c r="EJ1" s="29" t="s">
        <v>376</v>
      </c>
      <c r="EK1" s="29" t="s">
        <v>377</v>
      </c>
      <c r="EL1" s="29" t="s">
        <v>378</v>
      </c>
      <c r="EM1" s="29" t="s">
        <v>379</v>
      </c>
      <c r="EN1" s="29" t="s">
        <v>380</v>
      </c>
      <c r="EO1" s="29" t="s">
        <v>381</v>
      </c>
      <c r="EP1" s="29" t="s">
        <v>382</v>
      </c>
      <c r="EQ1" s="29" t="s">
        <v>383</v>
      </c>
      <c r="ER1" s="29" t="s">
        <v>384</v>
      </c>
      <c r="ES1" s="29" t="s">
        <v>385</v>
      </c>
      <c r="ET1" s="29" t="s">
        <v>386</v>
      </c>
      <c r="EU1" s="29" t="s">
        <v>387</v>
      </c>
      <c r="EV1" s="29" t="s">
        <v>388</v>
      </c>
      <c r="EW1" s="29" t="s">
        <v>389</v>
      </c>
      <c r="EX1" s="29" t="s">
        <v>390</v>
      </c>
      <c r="EY1" s="29" t="s">
        <v>391</v>
      </c>
      <c r="EZ1" s="29" t="s">
        <v>392</v>
      </c>
      <c r="FA1" s="29" t="s">
        <v>393</v>
      </c>
      <c r="FB1" s="29" t="s">
        <v>394</v>
      </c>
      <c r="FC1" s="29" t="s">
        <v>395</v>
      </c>
      <c r="FD1" s="29" t="s">
        <v>396</v>
      </c>
      <c r="FE1" s="29" t="s">
        <v>397</v>
      </c>
      <c r="FF1" s="29" t="s">
        <v>398</v>
      </c>
      <c r="FG1" s="24" t="s">
        <v>399</v>
      </c>
      <c r="FH1" s="24" t="s">
        <v>1102</v>
      </c>
      <c r="FI1" s="243" t="s">
        <v>1121</v>
      </c>
      <c r="FJ1" s="243" t="s">
        <v>1123</v>
      </c>
      <c r="FK1" s="23" t="s">
        <v>400</v>
      </c>
      <c r="FL1" s="23" t="s">
        <v>401</v>
      </c>
      <c r="FM1" s="23" t="s">
        <v>402</v>
      </c>
      <c r="FN1" s="23" t="s">
        <v>403</v>
      </c>
    </row>
    <row r="2" spans="1:170" s="30" customFormat="1" ht="33.75">
      <c r="A2" s="266"/>
      <c r="B2" s="23" t="s">
        <v>404</v>
      </c>
      <c r="C2" s="23" t="s">
        <v>405</v>
      </c>
      <c r="D2" s="23" t="s">
        <v>406</v>
      </c>
      <c r="E2" s="23" t="s">
        <v>407</v>
      </c>
      <c r="F2" s="23" t="s">
        <v>408</v>
      </c>
      <c r="G2" s="23" t="s">
        <v>409</v>
      </c>
      <c r="H2" s="23" t="s">
        <v>410</v>
      </c>
      <c r="I2" s="23" t="s">
        <v>411</v>
      </c>
      <c r="J2" s="23" t="s">
        <v>412</v>
      </c>
      <c r="K2" s="23" t="s">
        <v>413</v>
      </c>
      <c r="L2" s="23" t="s">
        <v>414</v>
      </c>
      <c r="M2" s="23" t="s">
        <v>415</v>
      </c>
      <c r="N2" s="23" t="s">
        <v>416</v>
      </c>
      <c r="O2" s="23" t="s">
        <v>417</v>
      </c>
      <c r="P2" s="23" t="s">
        <v>418</v>
      </c>
      <c r="Q2" s="23" t="s">
        <v>419</v>
      </c>
      <c r="R2" s="23" t="s">
        <v>420</v>
      </c>
      <c r="S2" s="23" t="s">
        <v>421</v>
      </c>
      <c r="T2" s="23" t="s">
        <v>422</v>
      </c>
      <c r="U2" s="23" t="s">
        <v>423</v>
      </c>
      <c r="V2" s="23" t="s">
        <v>424</v>
      </c>
      <c r="W2" s="23" t="s">
        <v>425</v>
      </c>
      <c r="X2" s="23" t="s">
        <v>426</v>
      </c>
      <c r="Y2" s="23" t="s">
        <v>427</v>
      </c>
      <c r="Z2" s="23" t="s">
        <v>428</v>
      </c>
      <c r="AA2" s="23" t="s">
        <v>429</v>
      </c>
      <c r="AB2" s="23" t="s">
        <v>430</v>
      </c>
      <c r="AC2" s="23" t="s">
        <v>431</v>
      </c>
      <c r="AD2" s="23" t="s">
        <v>432</v>
      </c>
      <c r="AE2" s="23" t="s">
        <v>433</v>
      </c>
      <c r="AF2" s="23" t="s">
        <v>434</v>
      </c>
      <c r="AG2" s="23" t="s">
        <v>435</v>
      </c>
      <c r="AH2" s="23" t="s">
        <v>436</v>
      </c>
      <c r="AI2" s="23" t="s">
        <v>437</v>
      </c>
      <c r="AJ2" s="23" t="s">
        <v>438</v>
      </c>
      <c r="AK2" s="23" t="s">
        <v>439</v>
      </c>
      <c r="AL2" s="23" t="s">
        <v>440</v>
      </c>
      <c r="AM2" s="23" t="s">
        <v>441</v>
      </c>
      <c r="AN2" s="23" t="s">
        <v>442</v>
      </c>
      <c r="AO2" s="23" t="s">
        <v>443</v>
      </c>
      <c r="AP2" s="23" t="s">
        <v>444</v>
      </c>
      <c r="AQ2" s="23" t="s">
        <v>445</v>
      </c>
      <c r="AR2" s="23" t="s">
        <v>446</v>
      </c>
      <c r="AS2" s="23" t="s">
        <v>447</v>
      </c>
      <c r="AT2" s="23" t="s">
        <v>448</v>
      </c>
      <c r="AU2" s="23" t="s">
        <v>449</v>
      </c>
      <c r="AV2" s="23" t="s">
        <v>450</v>
      </c>
      <c r="AW2" s="23" t="s">
        <v>451</v>
      </c>
      <c r="AX2" s="23" t="s">
        <v>452</v>
      </c>
      <c r="AY2" s="23" t="s">
        <v>453</v>
      </c>
      <c r="AZ2" s="23" t="s">
        <v>454</v>
      </c>
      <c r="BA2" s="23" t="s">
        <v>455</v>
      </c>
      <c r="BB2" s="23" t="s">
        <v>456</v>
      </c>
      <c r="BC2" s="23" t="s">
        <v>457</v>
      </c>
      <c r="BD2" s="23" t="s">
        <v>458</v>
      </c>
      <c r="BE2" s="23" t="s">
        <v>459</v>
      </c>
      <c r="BF2" s="239" t="s">
        <v>1118</v>
      </c>
      <c r="BG2" s="23" t="s">
        <v>460</v>
      </c>
      <c r="BH2" s="23" t="s">
        <v>461</v>
      </c>
      <c r="BI2" s="23" t="s">
        <v>462</v>
      </c>
      <c r="BJ2" s="23" t="s">
        <v>463</v>
      </c>
      <c r="BK2" s="23" t="s">
        <v>464</v>
      </c>
      <c r="BL2" s="23" t="s">
        <v>465</v>
      </c>
      <c r="BM2" s="23" t="s">
        <v>466</v>
      </c>
      <c r="BN2" s="23" t="s">
        <v>467</v>
      </c>
      <c r="BO2" s="23" t="s">
        <v>468</v>
      </c>
      <c r="BP2" s="23" t="s">
        <v>469</v>
      </c>
      <c r="BQ2" s="23" t="s">
        <v>470</v>
      </c>
      <c r="BR2" s="23" t="s">
        <v>471</v>
      </c>
      <c r="BS2" s="23" t="s">
        <v>472</v>
      </c>
      <c r="BT2" s="23" t="s">
        <v>473</v>
      </c>
      <c r="BU2" s="23" t="s">
        <v>474</v>
      </c>
      <c r="BV2" s="23" t="s">
        <v>475</v>
      </c>
      <c r="BW2" s="23" t="s">
        <v>476</v>
      </c>
      <c r="BX2" s="23" t="s">
        <v>477</v>
      </c>
      <c r="BY2" s="23" t="s">
        <v>478</v>
      </c>
      <c r="BZ2" s="23" t="s">
        <v>479</v>
      </c>
      <c r="CA2" s="23" t="s">
        <v>480</v>
      </c>
      <c r="CB2" s="23" t="s">
        <v>481</v>
      </c>
      <c r="CC2" s="23" t="s">
        <v>482</v>
      </c>
      <c r="CD2" s="23" t="s">
        <v>483</v>
      </c>
      <c r="CE2" s="23" t="s">
        <v>484</v>
      </c>
      <c r="CF2" s="23" t="s">
        <v>485</v>
      </c>
      <c r="CG2" s="23" t="s">
        <v>486</v>
      </c>
      <c r="CH2" s="23" t="s">
        <v>487</v>
      </c>
      <c r="CI2" s="23" t="s">
        <v>488</v>
      </c>
      <c r="CJ2" s="23" t="s">
        <v>489</v>
      </c>
      <c r="CK2" s="23" t="s">
        <v>490</v>
      </c>
      <c r="CL2" s="23" t="s">
        <v>491</v>
      </c>
      <c r="CM2" s="23" t="s">
        <v>492</v>
      </c>
      <c r="CN2" s="23" t="s">
        <v>493</v>
      </c>
      <c r="CO2" s="23" t="s">
        <v>494</v>
      </c>
      <c r="CP2" s="23" t="s">
        <v>495</v>
      </c>
      <c r="CQ2" s="23" t="s">
        <v>496</v>
      </c>
      <c r="CR2" s="23" t="s">
        <v>497</v>
      </c>
      <c r="CS2" s="23" t="s">
        <v>498</v>
      </c>
      <c r="CT2" s="23" t="s">
        <v>499</v>
      </c>
      <c r="CU2" s="23" t="s">
        <v>500</v>
      </c>
      <c r="CV2" s="23" t="s">
        <v>501</v>
      </c>
      <c r="CW2" s="23" t="s">
        <v>502</v>
      </c>
      <c r="CX2" s="23" t="s">
        <v>503</v>
      </c>
      <c r="CY2" s="24" t="s">
        <v>504</v>
      </c>
      <c r="CZ2" s="24" t="s">
        <v>505</v>
      </c>
      <c r="DA2" s="24" t="s">
        <v>506</v>
      </c>
      <c r="DB2" s="25" t="s">
        <v>507</v>
      </c>
      <c r="DC2" s="25" t="s">
        <v>508</v>
      </c>
      <c r="DD2" s="25" t="s">
        <v>509</v>
      </c>
      <c r="DE2" s="25" t="s">
        <v>510</v>
      </c>
      <c r="DF2" s="25" t="s">
        <v>511</v>
      </c>
      <c r="DG2" s="26" t="s">
        <v>512</v>
      </c>
      <c r="DH2" s="26" t="s">
        <v>513</v>
      </c>
      <c r="DI2" s="27" t="s">
        <v>514</v>
      </c>
      <c r="DJ2" s="27" t="s">
        <v>515</v>
      </c>
      <c r="DK2" s="26" t="s">
        <v>516</v>
      </c>
      <c r="DL2" s="26" t="s">
        <v>517</v>
      </c>
      <c r="DM2" s="26" t="s">
        <v>518</v>
      </c>
      <c r="DN2" s="26" t="s">
        <v>519</v>
      </c>
      <c r="DO2" s="26" t="s">
        <v>520</v>
      </c>
      <c r="DP2" s="26" t="s">
        <v>521</v>
      </c>
      <c r="DQ2" s="26" t="s">
        <v>522</v>
      </c>
      <c r="DR2" s="26" t="s">
        <v>523</v>
      </c>
      <c r="DS2" s="26" t="s">
        <v>524</v>
      </c>
      <c r="DT2" s="26" t="s">
        <v>525</v>
      </c>
      <c r="DU2" s="28" t="s">
        <v>526</v>
      </c>
      <c r="DV2" s="29" t="s">
        <v>527</v>
      </c>
      <c r="DW2" s="29" t="s">
        <v>528</v>
      </c>
      <c r="DX2" s="29" t="s">
        <v>529</v>
      </c>
      <c r="DY2" s="29" t="s">
        <v>530</v>
      </c>
      <c r="DZ2" s="29" t="s">
        <v>531</v>
      </c>
      <c r="EA2" s="29" t="s">
        <v>532</v>
      </c>
      <c r="EB2" s="29" t="s">
        <v>533</v>
      </c>
      <c r="EC2" s="29" t="s">
        <v>534</v>
      </c>
      <c r="ED2" s="29" t="s">
        <v>535</v>
      </c>
      <c r="EE2" s="29" t="s">
        <v>536</v>
      </c>
      <c r="EF2" s="29" t="s">
        <v>537</v>
      </c>
      <c r="EG2" s="29" t="s">
        <v>538</v>
      </c>
      <c r="EH2" s="29" t="s">
        <v>539</v>
      </c>
      <c r="EI2" s="29" t="s">
        <v>540</v>
      </c>
      <c r="EJ2" s="29" t="s">
        <v>541</v>
      </c>
      <c r="EK2" s="29" t="s">
        <v>542</v>
      </c>
      <c r="EL2" s="29" t="s">
        <v>543</v>
      </c>
      <c r="EM2" s="29" t="s">
        <v>544</v>
      </c>
      <c r="EN2" s="29" t="s">
        <v>545</v>
      </c>
      <c r="EO2" s="29" t="s">
        <v>546</v>
      </c>
      <c r="EP2" s="29" t="s">
        <v>547</v>
      </c>
      <c r="EQ2" s="29" t="s">
        <v>548</v>
      </c>
      <c r="ER2" s="29" t="s">
        <v>549</v>
      </c>
      <c r="ES2" s="29" t="s">
        <v>550</v>
      </c>
      <c r="ET2" s="29" t="s">
        <v>551</v>
      </c>
      <c r="EU2" s="29" t="s">
        <v>552</v>
      </c>
      <c r="EV2" s="29" t="s">
        <v>553</v>
      </c>
      <c r="EW2" s="29" t="s">
        <v>554</v>
      </c>
      <c r="EX2" s="29" t="s">
        <v>555</v>
      </c>
      <c r="EY2" s="29" t="s">
        <v>556</v>
      </c>
      <c r="EZ2" s="29" t="s">
        <v>557</v>
      </c>
      <c r="FA2" s="29" t="s">
        <v>558</v>
      </c>
      <c r="FB2" s="29" t="s">
        <v>559</v>
      </c>
      <c r="FC2" s="29" t="s">
        <v>560</v>
      </c>
      <c r="FD2" s="29" t="s">
        <v>561</v>
      </c>
      <c r="FE2" s="29" t="s">
        <v>562</v>
      </c>
      <c r="FF2" s="29" t="s">
        <v>563</v>
      </c>
      <c r="FG2" s="24" t="s">
        <v>564</v>
      </c>
      <c r="FH2" s="24"/>
      <c r="FI2" s="243" t="s">
        <v>1124</v>
      </c>
      <c r="FJ2" s="243" t="s">
        <v>1125</v>
      </c>
      <c r="FK2" s="23" t="s">
        <v>565</v>
      </c>
      <c r="FL2" s="23" t="s">
        <v>566</v>
      </c>
      <c r="FM2" s="23" t="s">
        <v>567</v>
      </c>
      <c r="FN2" s="23" t="s">
        <v>568</v>
      </c>
    </row>
    <row r="3" spans="1:170" s="32" customFormat="1" ht="33.75">
      <c r="A3" s="31" t="s">
        <v>569</v>
      </c>
      <c r="B3" s="31"/>
      <c r="C3" s="31"/>
      <c r="D3" s="31"/>
      <c r="E3" s="31"/>
      <c r="F3" s="31"/>
      <c r="G3" s="31" t="s">
        <v>570</v>
      </c>
      <c r="H3" s="31"/>
      <c r="I3" s="31"/>
      <c r="J3" s="31"/>
      <c r="K3" s="31" t="s">
        <v>570</v>
      </c>
      <c r="L3" s="31" t="s">
        <v>571</v>
      </c>
      <c r="M3" s="31" t="s">
        <v>572</v>
      </c>
      <c r="N3" s="31" t="s">
        <v>570</v>
      </c>
      <c r="O3" s="31" t="s">
        <v>570</v>
      </c>
      <c r="P3" s="31" t="s">
        <v>570</v>
      </c>
      <c r="Q3" s="31"/>
      <c r="R3" s="31"/>
      <c r="S3" s="31" t="s">
        <v>570</v>
      </c>
      <c r="T3" s="31"/>
      <c r="U3" s="31"/>
      <c r="V3" s="31"/>
      <c r="W3" s="31" t="s">
        <v>570</v>
      </c>
      <c r="X3" s="31" t="s">
        <v>570</v>
      </c>
      <c r="Y3" s="31"/>
      <c r="Z3" s="31" t="s">
        <v>570</v>
      </c>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240"/>
      <c r="BG3" s="31"/>
      <c r="BH3" s="31"/>
      <c r="BI3" s="31"/>
      <c r="BJ3" s="31"/>
      <c r="BK3" s="31" t="s">
        <v>570</v>
      </c>
      <c r="BL3" s="31"/>
      <c r="BM3" s="31"/>
      <c r="BN3" s="31"/>
      <c r="BO3" s="31"/>
      <c r="BP3" s="31" t="s">
        <v>570</v>
      </c>
      <c r="BQ3" s="31"/>
      <c r="BR3" s="31"/>
      <c r="BS3" s="31"/>
      <c r="BT3" s="31"/>
      <c r="BU3" s="31" t="s">
        <v>570</v>
      </c>
      <c r="BV3" s="31" t="s">
        <v>570</v>
      </c>
      <c r="BW3" s="31" t="s">
        <v>570</v>
      </c>
      <c r="BX3" s="31"/>
      <c r="BY3" s="31" t="s">
        <v>570</v>
      </c>
      <c r="BZ3" s="31" t="s">
        <v>570</v>
      </c>
      <c r="CA3" s="31"/>
      <c r="CB3" s="31" t="s">
        <v>570</v>
      </c>
      <c r="CC3" s="31" t="s">
        <v>570</v>
      </c>
      <c r="CD3" s="31"/>
      <c r="CE3" s="31" t="s">
        <v>570</v>
      </c>
      <c r="CF3" s="31" t="s">
        <v>570</v>
      </c>
      <c r="CG3" s="31"/>
      <c r="CH3" s="31" t="s">
        <v>570</v>
      </c>
      <c r="CI3" s="31" t="s">
        <v>570</v>
      </c>
      <c r="CJ3" s="31"/>
      <c r="CK3" s="31" t="s">
        <v>570</v>
      </c>
      <c r="CL3" s="31" t="s">
        <v>570</v>
      </c>
      <c r="CM3" s="31"/>
      <c r="CN3" s="31" t="s">
        <v>570</v>
      </c>
      <c r="CO3" s="31" t="s">
        <v>570</v>
      </c>
      <c r="CP3" s="31"/>
      <c r="CQ3" s="31" t="s">
        <v>570</v>
      </c>
      <c r="CR3" s="31" t="s">
        <v>570</v>
      </c>
      <c r="CS3" s="31"/>
      <c r="CT3" s="31" t="s">
        <v>570</v>
      </c>
      <c r="CU3" s="31" t="s">
        <v>570</v>
      </c>
      <c r="CV3" s="31"/>
      <c r="CW3" s="31"/>
      <c r="CX3" s="31" t="s">
        <v>570</v>
      </c>
      <c r="CY3" s="31"/>
      <c r="CZ3" s="31"/>
      <c r="DA3" s="31"/>
      <c r="DB3" s="31" t="s">
        <v>570</v>
      </c>
      <c r="DC3" s="31" t="s">
        <v>570</v>
      </c>
      <c r="DD3" s="31" t="s">
        <v>570</v>
      </c>
      <c r="DE3" s="31" t="s">
        <v>570</v>
      </c>
      <c r="DF3" s="31" t="s">
        <v>570</v>
      </c>
      <c r="DG3" s="31" t="s">
        <v>570</v>
      </c>
      <c r="DH3" s="31"/>
      <c r="DI3" s="31" t="s">
        <v>570</v>
      </c>
      <c r="DJ3" s="31"/>
      <c r="DK3" s="31" t="s">
        <v>570</v>
      </c>
      <c r="DL3" s="31" t="s">
        <v>570</v>
      </c>
      <c r="DM3" s="31" t="s">
        <v>570</v>
      </c>
      <c r="DN3" s="31"/>
      <c r="DO3" s="31" t="s">
        <v>570</v>
      </c>
      <c r="DP3" s="31" t="s">
        <v>570</v>
      </c>
      <c r="DQ3" s="31" t="s">
        <v>570</v>
      </c>
      <c r="DR3" s="31"/>
      <c r="DS3" s="31"/>
      <c r="DT3" s="31" t="s">
        <v>570</v>
      </c>
      <c r="DU3" s="31"/>
      <c r="DV3" s="31" t="s">
        <v>570</v>
      </c>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t="s">
        <v>570</v>
      </c>
      <c r="EZ3" s="31"/>
      <c r="FA3" s="31"/>
      <c r="FB3" s="31"/>
      <c r="FC3" s="31"/>
      <c r="FD3" s="31"/>
      <c r="FE3" s="31" t="s">
        <v>570</v>
      </c>
      <c r="FF3" s="31"/>
      <c r="FG3" s="31" t="s">
        <v>570</v>
      </c>
      <c r="FH3" s="31"/>
      <c r="FI3" s="244"/>
      <c r="FJ3" s="244"/>
      <c r="FK3" s="31"/>
      <c r="FL3" s="31"/>
      <c r="FM3" s="31"/>
      <c r="FN3" s="31"/>
    </row>
    <row r="4" spans="1:170" s="40" customFormat="1" ht="130.5" customHeight="1">
      <c r="A4" s="21" t="s">
        <v>573</v>
      </c>
      <c r="B4" s="21" t="s">
        <v>574</v>
      </c>
      <c r="C4" s="21" t="s">
        <v>575</v>
      </c>
      <c r="D4" s="21" t="s">
        <v>575</v>
      </c>
      <c r="E4" s="33" t="s">
        <v>576</v>
      </c>
      <c r="F4" s="21"/>
      <c r="G4" s="33" t="s">
        <v>577</v>
      </c>
      <c r="H4" s="33" t="s">
        <v>578</v>
      </c>
      <c r="I4" s="33" t="s">
        <v>579</v>
      </c>
      <c r="J4" s="21" t="s">
        <v>580</v>
      </c>
      <c r="K4" s="33" t="s">
        <v>581</v>
      </c>
      <c r="L4" s="33" t="s">
        <v>582</v>
      </c>
      <c r="M4" s="33" t="s">
        <v>583</v>
      </c>
      <c r="N4" s="255" t="s">
        <v>1152</v>
      </c>
      <c r="O4" s="34" t="s">
        <v>584</v>
      </c>
      <c r="P4" s="34" t="s">
        <v>585</v>
      </c>
      <c r="Q4" s="34" t="s">
        <v>585</v>
      </c>
      <c r="R4" s="34" t="s">
        <v>585</v>
      </c>
      <c r="S4" s="21"/>
      <c r="T4" s="21"/>
      <c r="U4" s="21"/>
      <c r="V4" s="21"/>
      <c r="W4" s="33" t="s">
        <v>586</v>
      </c>
      <c r="X4" s="33" t="s">
        <v>587</v>
      </c>
      <c r="Y4" s="21" t="s">
        <v>588</v>
      </c>
      <c r="Z4" s="34" t="s">
        <v>585</v>
      </c>
      <c r="AA4" s="34" t="s">
        <v>585</v>
      </c>
      <c r="AB4" s="21"/>
      <c r="AC4" s="21"/>
      <c r="AD4" s="21"/>
      <c r="AE4" s="21"/>
      <c r="AF4" s="21"/>
      <c r="AG4" s="21"/>
      <c r="AH4" s="21"/>
      <c r="AI4" s="21"/>
      <c r="AJ4" s="21"/>
      <c r="AK4" s="21"/>
      <c r="AL4" s="21"/>
      <c r="AM4" s="21"/>
      <c r="AN4" s="21"/>
      <c r="AO4" s="21"/>
      <c r="AP4" s="21"/>
      <c r="AQ4" s="21"/>
      <c r="AR4" s="33" t="s">
        <v>589</v>
      </c>
      <c r="AS4" s="33" t="s">
        <v>590</v>
      </c>
      <c r="AT4" s="21"/>
      <c r="AU4" s="21"/>
      <c r="AV4" s="35"/>
      <c r="AW4" s="35"/>
      <c r="AX4" s="21"/>
      <c r="AY4" s="21"/>
      <c r="AZ4" s="21"/>
      <c r="BA4" s="21"/>
      <c r="BB4" s="21"/>
      <c r="BC4" s="21"/>
      <c r="BD4" s="21"/>
      <c r="BE4" s="21"/>
      <c r="BF4" s="241" t="s">
        <v>1119</v>
      </c>
      <c r="BG4" s="21"/>
      <c r="BH4" s="21"/>
      <c r="BI4" s="21" t="s">
        <v>242</v>
      </c>
      <c r="BJ4" s="21" t="s">
        <v>243</v>
      </c>
      <c r="BK4" s="33" t="s">
        <v>591</v>
      </c>
      <c r="BL4" s="21"/>
      <c r="BM4" s="21"/>
      <c r="BN4" s="21"/>
      <c r="BO4" s="21"/>
      <c r="BP4" s="33" t="s">
        <v>592</v>
      </c>
      <c r="BQ4" s="21"/>
      <c r="BR4" s="21"/>
      <c r="BS4" s="21"/>
      <c r="BT4" s="21"/>
      <c r="BU4" s="33" t="s">
        <v>593</v>
      </c>
      <c r="BV4" s="21" t="s">
        <v>594</v>
      </c>
      <c r="BW4" s="21" t="s">
        <v>595</v>
      </c>
      <c r="BX4" s="34" t="s">
        <v>596</v>
      </c>
      <c r="BY4" s="36" t="s">
        <v>597</v>
      </c>
      <c r="BZ4" s="36" t="s">
        <v>598</v>
      </c>
      <c r="CA4" s="34" t="s">
        <v>596</v>
      </c>
      <c r="CB4" s="37" t="s">
        <v>599</v>
      </c>
      <c r="CC4" s="37" t="s">
        <v>600</v>
      </c>
      <c r="CD4" s="34" t="s">
        <v>601</v>
      </c>
      <c r="CE4" s="35" t="s">
        <v>602</v>
      </c>
      <c r="CF4" s="35" t="s">
        <v>603</v>
      </c>
      <c r="CG4" s="34" t="s">
        <v>604</v>
      </c>
      <c r="CH4" s="35" t="s">
        <v>605</v>
      </c>
      <c r="CI4" s="35" t="s">
        <v>606</v>
      </c>
      <c r="CJ4" s="34" t="s">
        <v>604</v>
      </c>
      <c r="CK4" s="35" t="s">
        <v>607</v>
      </c>
      <c r="CL4" s="35" t="s">
        <v>608</v>
      </c>
      <c r="CM4" s="34" t="s">
        <v>604</v>
      </c>
      <c r="CN4" s="35" t="s">
        <v>609</v>
      </c>
      <c r="CO4" s="35" t="s">
        <v>606</v>
      </c>
      <c r="CP4" s="34" t="s">
        <v>604</v>
      </c>
      <c r="CQ4" s="34" t="s">
        <v>610</v>
      </c>
      <c r="CR4" s="34" t="s">
        <v>611</v>
      </c>
      <c r="CS4" s="34" t="s">
        <v>601</v>
      </c>
      <c r="CT4" s="34" t="s">
        <v>612</v>
      </c>
      <c r="CU4" s="34" t="s">
        <v>611</v>
      </c>
      <c r="CV4" s="34" t="s">
        <v>601</v>
      </c>
      <c r="CW4" s="38" t="s">
        <v>613</v>
      </c>
      <c r="CX4" s="33" t="s">
        <v>614</v>
      </c>
      <c r="CY4" s="21"/>
      <c r="CZ4" s="21"/>
      <c r="DA4" s="21"/>
      <c r="DB4" s="33" t="s">
        <v>615</v>
      </c>
      <c r="DC4" s="33" t="s">
        <v>616</v>
      </c>
      <c r="DD4" s="33" t="s">
        <v>617</v>
      </c>
      <c r="DE4" s="33" t="s">
        <v>617</v>
      </c>
      <c r="DF4" s="33" t="s">
        <v>617</v>
      </c>
      <c r="DG4" s="33" t="s">
        <v>618</v>
      </c>
      <c r="DH4" s="21" t="s">
        <v>619</v>
      </c>
      <c r="DI4" s="21"/>
      <c r="DJ4" s="21"/>
      <c r="DK4" s="21"/>
      <c r="DL4" s="21"/>
      <c r="DM4" s="33" t="s">
        <v>620</v>
      </c>
      <c r="DN4" s="21"/>
      <c r="DO4" s="33" t="s">
        <v>621</v>
      </c>
      <c r="DP4" s="34" t="s">
        <v>604</v>
      </c>
      <c r="DQ4" s="34" t="s">
        <v>604</v>
      </c>
      <c r="DR4" s="34" t="s">
        <v>604</v>
      </c>
      <c r="DS4" s="34" t="s">
        <v>604</v>
      </c>
      <c r="DT4" s="21"/>
      <c r="DU4" s="21"/>
      <c r="DV4" s="21" t="s">
        <v>622</v>
      </c>
      <c r="DW4" s="21"/>
      <c r="DX4" s="21"/>
      <c r="DY4" s="21"/>
      <c r="DZ4" s="21"/>
      <c r="EA4" s="39" t="s">
        <v>604</v>
      </c>
      <c r="EB4" s="21"/>
      <c r="EC4" s="21"/>
      <c r="ED4" s="21"/>
      <c r="EE4" s="21"/>
      <c r="EF4" s="21"/>
      <c r="EG4" s="21"/>
      <c r="EH4" s="21"/>
      <c r="EI4" s="39" t="s">
        <v>604</v>
      </c>
      <c r="EJ4" s="21"/>
      <c r="EK4" s="21"/>
      <c r="EL4" s="21"/>
      <c r="EM4" s="21"/>
      <c r="EN4" s="21"/>
      <c r="EO4" s="21"/>
      <c r="EP4" s="21"/>
      <c r="EQ4" s="39" t="s">
        <v>604</v>
      </c>
      <c r="ER4" s="21"/>
      <c r="ES4" s="21"/>
      <c r="ET4" s="21"/>
      <c r="EU4" s="21"/>
      <c r="EV4" s="21"/>
      <c r="EW4" s="21"/>
      <c r="EX4" s="21"/>
      <c r="EY4" s="21" t="s">
        <v>108</v>
      </c>
      <c r="EZ4" s="21"/>
      <c r="FA4" s="21"/>
      <c r="FB4" s="21"/>
      <c r="FC4" s="21"/>
      <c r="FD4" s="21"/>
      <c r="FE4" s="33" t="s">
        <v>623</v>
      </c>
      <c r="FF4" s="21" t="s">
        <v>604</v>
      </c>
      <c r="FG4" s="33" t="s">
        <v>624</v>
      </c>
      <c r="FH4" s="33"/>
      <c r="FI4" s="245" t="s">
        <v>1122</v>
      </c>
      <c r="FJ4" s="245" t="s">
        <v>1126</v>
      </c>
      <c r="FK4" s="39" t="s">
        <v>604</v>
      </c>
      <c r="FL4" s="39" t="s">
        <v>604</v>
      </c>
      <c r="FM4" s="39" t="s">
        <v>604</v>
      </c>
      <c r="FN4" s="39" t="s">
        <v>604</v>
      </c>
    </row>
    <row r="5" spans="1:170" s="32" customFormat="1" ht="11.25">
      <c r="A5" s="31" t="s">
        <v>625</v>
      </c>
      <c r="B5" s="41"/>
      <c r="C5" s="41"/>
      <c r="D5" s="41"/>
      <c r="E5" s="42" t="s">
        <v>626</v>
      </c>
      <c r="F5" s="41"/>
      <c r="G5" s="42" t="s">
        <v>626</v>
      </c>
      <c r="H5" s="42" t="s">
        <v>626</v>
      </c>
      <c r="I5" s="42" t="s">
        <v>626</v>
      </c>
      <c r="J5" s="41"/>
      <c r="K5" s="42" t="s">
        <v>627</v>
      </c>
      <c r="L5" s="42" t="s">
        <v>626</v>
      </c>
      <c r="M5" s="42" t="s">
        <v>626</v>
      </c>
      <c r="N5" s="42" t="s">
        <v>626</v>
      </c>
      <c r="O5" s="42" t="s">
        <v>627</v>
      </c>
      <c r="P5" s="43"/>
      <c r="Q5" s="43"/>
      <c r="R5" s="43"/>
      <c r="S5" s="41"/>
      <c r="T5" s="41"/>
      <c r="U5" s="41"/>
      <c r="V5" s="41"/>
      <c r="W5" s="42" t="s">
        <v>626</v>
      </c>
      <c r="X5" s="42" t="s">
        <v>626</v>
      </c>
      <c r="Y5" s="41" t="s">
        <v>627</v>
      </c>
      <c r="Z5" s="43"/>
      <c r="AA5" s="43"/>
      <c r="AB5" s="41"/>
      <c r="AC5" s="41"/>
      <c r="AD5" s="41"/>
      <c r="AE5" s="41"/>
      <c r="AF5" s="41"/>
      <c r="AG5" s="41"/>
      <c r="AH5" s="41"/>
      <c r="AI5" s="41"/>
      <c r="AJ5" s="41"/>
      <c r="AK5" s="41"/>
      <c r="AL5" s="41"/>
      <c r="AM5" s="41"/>
      <c r="AN5" s="41"/>
      <c r="AO5" s="41"/>
      <c r="AP5" s="41"/>
      <c r="AQ5" s="41"/>
      <c r="AR5" s="42" t="s">
        <v>626</v>
      </c>
      <c r="AS5" s="42" t="s">
        <v>626</v>
      </c>
      <c r="AT5" s="41"/>
      <c r="AU5" s="41"/>
      <c r="AV5" s="44"/>
      <c r="AW5" s="44"/>
      <c r="AX5" s="41"/>
      <c r="AY5" s="41"/>
      <c r="AZ5" s="41"/>
      <c r="BA5" s="41"/>
      <c r="BB5" s="41"/>
      <c r="BC5" s="41"/>
      <c r="BD5" s="41"/>
      <c r="BE5" s="41"/>
      <c r="BF5" s="242"/>
      <c r="BG5" s="41"/>
      <c r="BH5" s="41"/>
      <c r="BI5" s="41"/>
      <c r="BJ5" s="41"/>
      <c r="BK5" s="42" t="s">
        <v>626</v>
      </c>
      <c r="BL5" s="41"/>
      <c r="BM5" s="41"/>
      <c r="BN5" s="41"/>
      <c r="BO5" s="41"/>
      <c r="BP5" s="42" t="s">
        <v>626</v>
      </c>
      <c r="BQ5" s="41"/>
      <c r="BR5" s="41"/>
      <c r="BS5" s="41"/>
      <c r="BT5" s="41"/>
      <c r="BU5" s="42" t="s">
        <v>626</v>
      </c>
      <c r="BV5" s="41"/>
      <c r="BW5" s="41"/>
      <c r="BX5" s="43"/>
      <c r="BY5" s="43"/>
      <c r="BZ5" s="43"/>
      <c r="CA5" s="43"/>
      <c r="CB5" s="43"/>
      <c r="CC5" s="43"/>
      <c r="CD5" s="43"/>
      <c r="CE5" s="45"/>
      <c r="CF5" s="45"/>
      <c r="CG5" s="43"/>
      <c r="CH5" s="45"/>
      <c r="CI5" s="45"/>
      <c r="CJ5" s="43"/>
      <c r="CK5" s="45"/>
      <c r="CL5" s="45"/>
      <c r="CM5" s="43"/>
      <c r="CN5" s="45"/>
      <c r="CO5" s="45"/>
      <c r="CP5" s="43"/>
      <c r="CQ5" s="43"/>
      <c r="CR5" s="43"/>
      <c r="CS5" s="43"/>
      <c r="CT5" s="43"/>
      <c r="CU5" s="43"/>
      <c r="CV5" s="43"/>
      <c r="CW5" s="46" t="s">
        <v>627</v>
      </c>
      <c r="CX5" s="42" t="s">
        <v>626</v>
      </c>
      <c r="CY5" s="41"/>
      <c r="CZ5" s="41"/>
      <c r="DA5" s="41"/>
      <c r="DB5" s="42" t="s">
        <v>626</v>
      </c>
      <c r="DC5" s="42" t="s">
        <v>626</v>
      </c>
      <c r="DD5" s="42" t="s">
        <v>626</v>
      </c>
      <c r="DE5" s="42" t="s">
        <v>626</v>
      </c>
      <c r="DF5" s="42" t="s">
        <v>626</v>
      </c>
      <c r="DG5" s="42" t="s">
        <v>626</v>
      </c>
      <c r="DH5" s="41"/>
      <c r="DI5" s="41"/>
      <c r="DJ5" s="41"/>
      <c r="DK5" s="41"/>
      <c r="DL5" s="41"/>
      <c r="DM5" s="47" t="s">
        <v>626</v>
      </c>
      <c r="DN5" s="41"/>
      <c r="DO5" s="47" t="s">
        <v>626</v>
      </c>
      <c r="DP5" s="43"/>
      <c r="DQ5" s="43"/>
      <c r="DR5" s="43"/>
      <c r="DS5" s="43"/>
      <c r="DT5" s="41"/>
      <c r="DU5" s="41"/>
      <c r="DV5" s="41"/>
      <c r="DW5" s="41"/>
      <c r="DX5" s="41"/>
      <c r="DY5" s="41"/>
      <c r="DZ5" s="41"/>
      <c r="EA5" s="48"/>
      <c r="EB5" s="41"/>
      <c r="EC5" s="41"/>
      <c r="ED5" s="41"/>
      <c r="EE5" s="41"/>
      <c r="EF5" s="41"/>
      <c r="EG5" s="41"/>
      <c r="EH5" s="41"/>
      <c r="EI5" s="48"/>
      <c r="EJ5" s="41"/>
      <c r="EK5" s="41"/>
      <c r="EL5" s="41"/>
      <c r="EM5" s="41"/>
      <c r="EN5" s="41"/>
      <c r="EO5" s="41"/>
      <c r="EP5" s="41"/>
      <c r="EQ5" s="48"/>
      <c r="ER5" s="41"/>
      <c r="ES5" s="41"/>
      <c r="ET5" s="41"/>
      <c r="EU5" s="41"/>
      <c r="EV5" s="41"/>
      <c r="EW5" s="41"/>
      <c r="EX5" s="41"/>
      <c r="EY5" s="41"/>
      <c r="EZ5" s="41"/>
      <c r="FA5" s="41"/>
      <c r="FB5" s="41"/>
      <c r="FC5" s="41"/>
      <c r="FD5" s="41"/>
      <c r="FE5" s="49" t="s">
        <v>626</v>
      </c>
      <c r="FF5" s="41"/>
      <c r="FG5" s="49" t="s">
        <v>626</v>
      </c>
      <c r="FH5" s="49"/>
      <c r="FI5" s="246"/>
      <c r="FJ5" s="246"/>
      <c r="FK5" s="48"/>
      <c r="FL5" s="48"/>
      <c r="FM5" s="48"/>
      <c r="FN5" s="48"/>
    </row>
    <row r="6" spans="1:170" s="53" customFormat="1" ht="33.75">
      <c r="A6" s="22" t="s">
        <v>628</v>
      </c>
      <c r="B6" s="50"/>
      <c r="C6" s="50"/>
      <c r="D6" s="50"/>
      <c r="E6" s="51" t="s">
        <v>629</v>
      </c>
      <c r="F6" s="50" t="s">
        <v>630</v>
      </c>
      <c r="G6" s="51" t="s">
        <v>631</v>
      </c>
      <c r="H6" s="22" t="s">
        <v>632</v>
      </c>
      <c r="I6" s="22" t="s">
        <v>801</v>
      </c>
      <c r="J6" s="22"/>
      <c r="K6" s="51" t="s">
        <v>634</v>
      </c>
      <c r="L6" s="51" t="s">
        <v>635</v>
      </c>
      <c r="M6" s="51" t="s">
        <v>636</v>
      </c>
      <c r="N6" s="51" t="s">
        <v>1153</v>
      </c>
      <c r="O6" s="51" t="s">
        <v>638</v>
      </c>
      <c r="P6" s="50"/>
      <c r="Q6" s="50"/>
      <c r="R6" s="50"/>
      <c r="S6" s="50" t="s">
        <v>630</v>
      </c>
      <c r="T6" s="50" t="s">
        <v>630</v>
      </c>
      <c r="U6" s="50" t="s">
        <v>630</v>
      </c>
      <c r="V6" s="50" t="s">
        <v>630</v>
      </c>
      <c r="W6" s="51" t="s">
        <v>639</v>
      </c>
      <c r="X6" s="50"/>
      <c r="Y6" s="50" t="s">
        <v>630</v>
      </c>
      <c r="Z6" s="50" t="s">
        <v>630</v>
      </c>
      <c r="AA6" s="50" t="s">
        <v>630</v>
      </c>
      <c r="AB6" s="22" t="s">
        <v>640</v>
      </c>
      <c r="AC6" s="22" t="s">
        <v>641</v>
      </c>
      <c r="AD6" s="22" t="s">
        <v>642</v>
      </c>
      <c r="AE6" s="22" t="s">
        <v>643</v>
      </c>
      <c r="AF6" s="22" t="s">
        <v>644</v>
      </c>
      <c r="AG6" s="22" t="s">
        <v>645</v>
      </c>
      <c r="AH6" s="22" t="s">
        <v>646</v>
      </c>
      <c r="AI6" s="22" t="s">
        <v>647</v>
      </c>
      <c r="AJ6" s="22" t="s">
        <v>648</v>
      </c>
      <c r="AK6" s="22" t="s">
        <v>649</v>
      </c>
      <c r="AL6" s="22" t="s">
        <v>650</v>
      </c>
      <c r="AM6" s="22" t="s">
        <v>107</v>
      </c>
      <c r="AN6" s="22" t="s">
        <v>244</v>
      </c>
      <c r="AO6" s="22" t="s">
        <v>245</v>
      </c>
      <c r="AP6" s="50" t="s">
        <v>630</v>
      </c>
      <c r="AQ6" s="50" t="s">
        <v>630</v>
      </c>
      <c r="AR6" s="22" t="s">
        <v>649</v>
      </c>
      <c r="AS6" s="22" t="s">
        <v>651</v>
      </c>
      <c r="AT6" s="22" t="s">
        <v>649</v>
      </c>
      <c r="AU6" s="22" t="s">
        <v>651</v>
      </c>
      <c r="AV6" s="22" t="s">
        <v>652</v>
      </c>
      <c r="AW6" s="22" t="s">
        <v>653</v>
      </c>
      <c r="AX6" s="50" t="s">
        <v>630</v>
      </c>
      <c r="AY6" s="50" t="s">
        <v>630</v>
      </c>
      <c r="AZ6" s="50" t="s">
        <v>630</v>
      </c>
      <c r="BA6" s="50" t="s">
        <v>630</v>
      </c>
      <c r="BB6" s="22" t="s">
        <v>649</v>
      </c>
      <c r="BC6" s="22" t="s">
        <v>651</v>
      </c>
      <c r="BD6" s="22" t="s">
        <v>652</v>
      </c>
      <c r="BE6" s="22" t="s">
        <v>653</v>
      </c>
      <c r="BF6" s="242" t="s">
        <v>1120</v>
      </c>
      <c r="BG6" s="22" t="s">
        <v>654</v>
      </c>
      <c r="BH6" s="22" t="s">
        <v>655</v>
      </c>
      <c r="BI6" s="22" t="s">
        <v>656</v>
      </c>
      <c r="BJ6" s="22" t="s">
        <v>657</v>
      </c>
      <c r="BK6" s="51" t="s">
        <v>658</v>
      </c>
      <c r="BL6" s="50" t="s">
        <v>630</v>
      </c>
      <c r="BM6" s="50" t="s">
        <v>630</v>
      </c>
      <c r="BN6" s="50" t="s">
        <v>630</v>
      </c>
      <c r="BO6" s="50" t="s">
        <v>630</v>
      </c>
      <c r="BP6" s="50" t="s">
        <v>630</v>
      </c>
      <c r="BQ6" s="50" t="s">
        <v>630</v>
      </c>
      <c r="BR6" s="50" t="s">
        <v>630</v>
      </c>
      <c r="BS6" s="50" t="s">
        <v>630</v>
      </c>
      <c r="BT6" s="50" t="s">
        <v>630</v>
      </c>
      <c r="BU6" s="50" t="s">
        <v>630</v>
      </c>
      <c r="BV6" s="22" t="s">
        <v>659</v>
      </c>
      <c r="BW6" s="22" t="s">
        <v>660</v>
      </c>
      <c r="BX6" s="50" t="s">
        <v>630</v>
      </c>
      <c r="BY6" s="50" t="s">
        <v>630</v>
      </c>
      <c r="BZ6" s="50" t="s">
        <v>630</v>
      </c>
      <c r="CA6" s="50" t="s">
        <v>630</v>
      </c>
      <c r="CB6" s="50" t="s">
        <v>630</v>
      </c>
      <c r="CC6" s="50" t="s">
        <v>630</v>
      </c>
      <c r="CD6" s="50" t="s">
        <v>630</v>
      </c>
      <c r="CE6" s="52" t="s">
        <v>661</v>
      </c>
      <c r="CF6" s="52" t="s">
        <v>658</v>
      </c>
      <c r="CG6" s="50" t="s">
        <v>630</v>
      </c>
      <c r="CH6" s="52" t="s">
        <v>662</v>
      </c>
      <c r="CI6" s="52" t="s">
        <v>660</v>
      </c>
      <c r="CJ6" s="50" t="s">
        <v>630</v>
      </c>
      <c r="CK6" s="22" t="s">
        <v>663</v>
      </c>
      <c r="CL6" s="22" t="s">
        <v>658</v>
      </c>
      <c r="CM6" s="50" t="s">
        <v>630</v>
      </c>
      <c r="CN6" s="52" t="s">
        <v>664</v>
      </c>
      <c r="CO6" s="52" t="s">
        <v>658</v>
      </c>
      <c r="CP6" s="50" t="s">
        <v>630</v>
      </c>
      <c r="CQ6" s="50" t="s">
        <v>630</v>
      </c>
      <c r="CR6" s="50" t="s">
        <v>630</v>
      </c>
      <c r="CS6" s="50" t="s">
        <v>630</v>
      </c>
      <c r="CT6" s="50" t="s">
        <v>630</v>
      </c>
      <c r="CU6" s="50" t="s">
        <v>630</v>
      </c>
      <c r="CV6" s="50" t="s">
        <v>630</v>
      </c>
      <c r="CW6" s="22" t="s">
        <v>665</v>
      </c>
      <c r="CX6" s="22" t="s">
        <v>639</v>
      </c>
      <c r="CY6" s="50" t="s">
        <v>630</v>
      </c>
      <c r="CZ6" s="50" t="s">
        <v>630</v>
      </c>
      <c r="DA6" s="50" t="s">
        <v>630</v>
      </c>
      <c r="DB6" s="22" t="s">
        <v>639</v>
      </c>
      <c r="DC6" s="22" t="s">
        <v>639</v>
      </c>
      <c r="DD6" s="22" t="s">
        <v>639</v>
      </c>
      <c r="DE6" s="22" t="s">
        <v>639</v>
      </c>
      <c r="DF6" s="22" t="s">
        <v>639</v>
      </c>
      <c r="DG6" s="22" t="s">
        <v>639</v>
      </c>
      <c r="DH6" s="22" t="s">
        <v>630</v>
      </c>
      <c r="DI6" s="22" t="s">
        <v>666</v>
      </c>
      <c r="DJ6" s="22" t="s">
        <v>630</v>
      </c>
      <c r="DK6" s="22" t="s">
        <v>639</v>
      </c>
      <c r="DL6" s="22" t="s">
        <v>639</v>
      </c>
      <c r="DM6" s="52" t="s">
        <v>639</v>
      </c>
      <c r="DN6" s="50" t="s">
        <v>630</v>
      </c>
      <c r="DO6" s="52" t="s">
        <v>639</v>
      </c>
      <c r="DP6" s="50" t="s">
        <v>630</v>
      </c>
      <c r="DQ6" s="50" t="s">
        <v>630</v>
      </c>
      <c r="DR6" s="50" t="s">
        <v>630</v>
      </c>
      <c r="DS6" s="50" t="s">
        <v>630</v>
      </c>
      <c r="DT6" s="50" t="s">
        <v>630</v>
      </c>
      <c r="DU6" s="22" t="s">
        <v>667</v>
      </c>
      <c r="DV6" s="22" t="s">
        <v>668</v>
      </c>
      <c r="DW6" s="22" t="s">
        <v>669</v>
      </c>
      <c r="DX6" s="22" t="s">
        <v>669</v>
      </c>
      <c r="DY6" s="22" t="s">
        <v>670</v>
      </c>
      <c r="DZ6" s="50"/>
      <c r="EA6" s="50" t="s">
        <v>630</v>
      </c>
      <c r="EB6" s="50" t="s">
        <v>630</v>
      </c>
      <c r="EC6" s="50" t="s">
        <v>630</v>
      </c>
      <c r="ED6" s="50" t="s">
        <v>630</v>
      </c>
      <c r="EE6" s="50" t="s">
        <v>630</v>
      </c>
      <c r="EF6" s="50" t="s">
        <v>630</v>
      </c>
      <c r="EG6" s="50" t="s">
        <v>630</v>
      </c>
      <c r="EH6" s="50" t="s">
        <v>630</v>
      </c>
      <c r="EI6" s="50" t="s">
        <v>630</v>
      </c>
      <c r="EJ6" s="50" t="s">
        <v>630</v>
      </c>
      <c r="EK6" s="50" t="s">
        <v>630</v>
      </c>
      <c r="EL6" s="50" t="s">
        <v>630</v>
      </c>
      <c r="EM6" s="50" t="s">
        <v>630</v>
      </c>
      <c r="EN6" s="50" t="s">
        <v>630</v>
      </c>
      <c r="EO6" s="50" t="s">
        <v>630</v>
      </c>
      <c r="EP6" s="50" t="s">
        <v>630</v>
      </c>
      <c r="EQ6" s="50" t="s">
        <v>630</v>
      </c>
      <c r="ER6" s="50" t="s">
        <v>630</v>
      </c>
      <c r="ES6" s="50" t="s">
        <v>630</v>
      </c>
      <c r="ET6" s="22" t="s">
        <v>671</v>
      </c>
      <c r="EU6" s="22" t="s">
        <v>672</v>
      </c>
      <c r="EV6" s="22"/>
      <c r="EW6" s="22" t="s">
        <v>673</v>
      </c>
      <c r="EX6" s="22"/>
      <c r="EY6" s="22" t="s">
        <v>674</v>
      </c>
      <c r="EZ6" s="22"/>
      <c r="FA6" s="22"/>
      <c r="FB6" s="22"/>
      <c r="FC6" s="22"/>
      <c r="FD6" s="22"/>
      <c r="FE6" s="52" t="s">
        <v>639</v>
      </c>
      <c r="FF6" s="50" t="s">
        <v>630</v>
      </c>
      <c r="FG6" s="52" t="s">
        <v>639</v>
      </c>
      <c r="FH6" s="52"/>
      <c r="FI6" s="247" t="s">
        <v>1127</v>
      </c>
      <c r="FJ6" s="247" t="s">
        <v>1128</v>
      </c>
      <c r="FK6" s="50" t="s">
        <v>630</v>
      </c>
      <c r="FL6" s="50" t="s">
        <v>630</v>
      </c>
      <c r="FM6" s="50" t="s">
        <v>630</v>
      </c>
      <c r="FN6" s="50" t="s">
        <v>630</v>
      </c>
    </row>
    <row r="7" spans="1:170" s="53" customFormat="1" ht="11.25" hidden="1">
      <c r="A7" s="22" t="s">
        <v>675</v>
      </c>
      <c r="B7" s="50"/>
      <c r="C7" s="50"/>
      <c r="D7" s="50"/>
      <c r="E7" s="51" t="s">
        <v>629</v>
      </c>
      <c r="F7" s="50" t="s">
        <v>630</v>
      </c>
      <c r="G7" s="51" t="s">
        <v>658</v>
      </c>
      <c r="H7" s="22" t="s">
        <v>632</v>
      </c>
      <c r="I7" s="22" t="s">
        <v>633</v>
      </c>
      <c r="J7" s="22"/>
      <c r="K7" s="51" t="s">
        <v>676</v>
      </c>
      <c r="L7" s="51" t="s">
        <v>635</v>
      </c>
      <c r="M7" s="51" t="s">
        <v>677</v>
      </c>
      <c r="N7" s="51" t="s">
        <v>637</v>
      </c>
      <c r="O7" s="51" t="s">
        <v>638</v>
      </c>
      <c r="P7" s="50"/>
      <c r="Q7" s="50"/>
      <c r="R7" s="50"/>
      <c r="S7" s="50" t="s">
        <v>630</v>
      </c>
      <c r="T7" s="50" t="s">
        <v>630</v>
      </c>
      <c r="U7" s="50" t="s">
        <v>630</v>
      </c>
      <c r="V7" s="50" t="s">
        <v>630</v>
      </c>
      <c r="W7" s="51" t="s">
        <v>639</v>
      </c>
      <c r="X7" s="50"/>
      <c r="Y7" s="50" t="s">
        <v>630</v>
      </c>
      <c r="Z7" s="50" t="s">
        <v>630</v>
      </c>
      <c r="AA7" s="50" t="s">
        <v>630</v>
      </c>
      <c r="AB7" s="22" t="s">
        <v>678</v>
      </c>
      <c r="AC7" s="22" t="s">
        <v>641</v>
      </c>
      <c r="AD7" s="22" t="s">
        <v>642</v>
      </c>
      <c r="AE7" s="22" t="s">
        <v>643</v>
      </c>
      <c r="AF7" s="22" t="s">
        <v>644</v>
      </c>
      <c r="AG7" s="22" t="s">
        <v>645</v>
      </c>
      <c r="AH7" s="22" t="s">
        <v>646</v>
      </c>
      <c r="AI7" s="22" t="s">
        <v>647</v>
      </c>
      <c r="AJ7" s="22" t="s">
        <v>648</v>
      </c>
      <c r="AK7" s="22" t="s">
        <v>649</v>
      </c>
      <c r="AL7" s="22" t="s">
        <v>650</v>
      </c>
      <c r="AM7" s="22" t="s">
        <v>107</v>
      </c>
      <c r="AN7" s="22" t="s">
        <v>244</v>
      </c>
      <c r="AO7" s="22" t="s">
        <v>245</v>
      </c>
      <c r="AP7" s="50" t="s">
        <v>630</v>
      </c>
      <c r="AQ7" s="50" t="s">
        <v>630</v>
      </c>
      <c r="AR7" s="22" t="s">
        <v>649</v>
      </c>
      <c r="AS7" s="22" t="s">
        <v>651</v>
      </c>
      <c r="AT7" s="22" t="s">
        <v>649</v>
      </c>
      <c r="AU7" s="22" t="s">
        <v>651</v>
      </c>
      <c r="AV7" s="22" t="s">
        <v>652</v>
      </c>
      <c r="AW7" s="22" t="s">
        <v>653</v>
      </c>
      <c r="AX7" s="50" t="s">
        <v>630</v>
      </c>
      <c r="AY7" s="50" t="s">
        <v>630</v>
      </c>
      <c r="AZ7" s="50" t="s">
        <v>630</v>
      </c>
      <c r="BA7" s="50" t="s">
        <v>630</v>
      </c>
      <c r="BB7" s="22" t="s">
        <v>649</v>
      </c>
      <c r="BC7" s="22" t="s">
        <v>651</v>
      </c>
      <c r="BD7" s="22" t="s">
        <v>652</v>
      </c>
      <c r="BE7" s="22" t="s">
        <v>653</v>
      </c>
      <c r="BF7" s="22"/>
      <c r="BG7" s="22" t="s">
        <v>654</v>
      </c>
      <c r="BH7" s="22" t="s">
        <v>655</v>
      </c>
      <c r="BI7" s="22" t="s">
        <v>656</v>
      </c>
      <c r="BJ7" s="22" t="s">
        <v>657</v>
      </c>
      <c r="BK7" s="51" t="s">
        <v>658</v>
      </c>
      <c r="BL7" s="50" t="s">
        <v>630</v>
      </c>
      <c r="BM7" s="50" t="s">
        <v>630</v>
      </c>
      <c r="BN7" s="50" t="s">
        <v>630</v>
      </c>
      <c r="BO7" s="50" t="s">
        <v>630</v>
      </c>
      <c r="BP7" s="50" t="s">
        <v>630</v>
      </c>
      <c r="BQ7" s="50" t="s">
        <v>630</v>
      </c>
      <c r="BR7" s="50" t="s">
        <v>630</v>
      </c>
      <c r="BS7" s="50" t="s">
        <v>630</v>
      </c>
      <c r="BT7" s="50" t="s">
        <v>630</v>
      </c>
      <c r="BU7" s="50" t="s">
        <v>630</v>
      </c>
      <c r="BV7" s="22" t="s">
        <v>659</v>
      </c>
      <c r="BW7" s="22" t="s">
        <v>660</v>
      </c>
      <c r="BX7" s="50" t="s">
        <v>630</v>
      </c>
      <c r="BY7" s="50" t="s">
        <v>630</v>
      </c>
      <c r="BZ7" s="50" t="s">
        <v>630</v>
      </c>
      <c r="CA7" s="50" t="s">
        <v>630</v>
      </c>
      <c r="CB7" s="50" t="s">
        <v>630</v>
      </c>
      <c r="CC7" s="50" t="s">
        <v>630</v>
      </c>
      <c r="CD7" s="50" t="s">
        <v>630</v>
      </c>
      <c r="CE7" s="52" t="s">
        <v>661</v>
      </c>
      <c r="CF7" s="52" t="s">
        <v>658</v>
      </c>
      <c r="CG7" s="50" t="s">
        <v>630</v>
      </c>
      <c r="CH7" s="52" t="s">
        <v>662</v>
      </c>
      <c r="CI7" s="52" t="s">
        <v>660</v>
      </c>
      <c r="CJ7" s="50" t="s">
        <v>630</v>
      </c>
      <c r="CK7" s="22" t="s">
        <v>663</v>
      </c>
      <c r="CL7" s="22" t="s">
        <v>658</v>
      </c>
      <c r="CM7" s="50" t="s">
        <v>630</v>
      </c>
      <c r="CN7" s="52" t="s">
        <v>664</v>
      </c>
      <c r="CO7" s="52" t="s">
        <v>658</v>
      </c>
      <c r="CP7" s="50" t="s">
        <v>630</v>
      </c>
      <c r="CQ7" s="50" t="s">
        <v>630</v>
      </c>
      <c r="CR7" s="50" t="s">
        <v>630</v>
      </c>
      <c r="CS7" s="50" t="s">
        <v>630</v>
      </c>
      <c r="CT7" s="50" t="s">
        <v>630</v>
      </c>
      <c r="CU7" s="50" t="s">
        <v>630</v>
      </c>
      <c r="CV7" s="50" t="s">
        <v>630</v>
      </c>
      <c r="CW7" s="22" t="s">
        <v>665</v>
      </c>
      <c r="CX7" s="22" t="s">
        <v>639</v>
      </c>
      <c r="CY7" s="50" t="s">
        <v>630</v>
      </c>
      <c r="CZ7" s="50" t="s">
        <v>630</v>
      </c>
      <c r="DA7" s="50" t="s">
        <v>630</v>
      </c>
      <c r="DB7" s="22" t="s">
        <v>639</v>
      </c>
      <c r="DC7" s="22" t="s">
        <v>639</v>
      </c>
      <c r="DD7" s="22" t="s">
        <v>639</v>
      </c>
      <c r="DE7" s="22" t="s">
        <v>639</v>
      </c>
      <c r="DF7" s="22" t="s">
        <v>639</v>
      </c>
      <c r="DG7" s="22" t="s">
        <v>639</v>
      </c>
      <c r="DH7" s="22" t="s">
        <v>630</v>
      </c>
      <c r="DI7" s="22" t="s">
        <v>666</v>
      </c>
      <c r="DJ7" s="22" t="s">
        <v>630</v>
      </c>
      <c r="DK7" s="22" t="s">
        <v>639</v>
      </c>
      <c r="DL7" s="22" t="s">
        <v>639</v>
      </c>
      <c r="DM7" s="52" t="s">
        <v>639</v>
      </c>
      <c r="DN7" s="50" t="s">
        <v>630</v>
      </c>
      <c r="DO7" s="52" t="s">
        <v>639</v>
      </c>
      <c r="DP7" s="50" t="s">
        <v>630</v>
      </c>
      <c r="DQ7" s="50" t="s">
        <v>630</v>
      </c>
      <c r="DR7" s="50" t="s">
        <v>630</v>
      </c>
      <c r="DS7" s="50" t="s">
        <v>630</v>
      </c>
      <c r="DT7" s="50" t="s">
        <v>630</v>
      </c>
      <c r="DU7" s="22" t="s">
        <v>667</v>
      </c>
      <c r="DV7" s="22" t="s">
        <v>679</v>
      </c>
      <c r="DW7" s="22" t="s">
        <v>669</v>
      </c>
      <c r="DX7" s="22" t="s">
        <v>669</v>
      </c>
      <c r="DY7" s="22" t="s">
        <v>670</v>
      </c>
      <c r="DZ7" s="50"/>
      <c r="EA7" s="50" t="s">
        <v>630</v>
      </c>
      <c r="EB7" s="50" t="s">
        <v>630</v>
      </c>
      <c r="EC7" s="50" t="s">
        <v>630</v>
      </c>
      <c r="ED7" s="50" t="s">
        <v>630</v>
      </c>
      <c r="EE7" s="50" t="s">
        <v>630</v>
      </c>
      <c r="EF7" s="50" t="s">
        <v>630</v>
      </c>
      <c r="EG7" s="50" t="s">
        <v>630</v>
      </c>
      <c r="EH7" s="50" t="s">
        <v>630</v>
      </c>
      <c r="EI7" s="50" t="s">
        <v>630</v>
      </c>
      <c r="EJ7" s="50" t="s">
        <v>630</v>
      </c>
      <c r="EK7" s="50" t="s">
        <v>630</v>
      </c>
      <c r="EL7" s="50" t="s">
        <v>630</v>
      </c>
      <c r="EM7" s="50" t="s">
        <v>630</v>
      </c>
      <c r="EN7" s="50" t="s">
        <v>630</v>
      </c>
      <c r="EO7" s="50" t="s">
        <v>630</v>
      </c>
      <c r="EP7" s="50" t="s">
        <v>630</v>
      </c>
      <c r="EQ7" s="50" t="s">
        <v>630</v>
      </c>
      <c r="ER7" s="50" t="s">
        <v>630</v>
      </c>
      <c r="ES7" s="50" t="s">
        <v>630</v>
      </c>
      <c r="ET7" s="22" t="s">
        <v>671</v>
      </c>
      <c r="EU7" s="22" t="s">
        <v>680</v>
      </c>
      <c r="EV7" s="22" t="s">
        <v>681</v>
      </c>
      <c r="EW7" s="22" t="s">
        <v>682</v>
      </c>
      <c r="EX7" s="22"/>
      <c r="EY7" s="22" t="s">
        <v>631</v>
      </c>
      <c r="EZ7" s="22"/>
      <c r="FA7" s="22"/>
      <c r="FB7" s="22"/>
      <c r="FC7" s="22"/>
      <c r="FD7" s="22"/>
      <c r="FE7" s="52" t="s">
        <v>639</v>
      </c>
      <c r="FF7" s="50" t="s">
        <v>630</v>
      </c>
      <c r="FG7" s="52" t="s">
        <v>639</v>
      </c>
      <c r="FH7" s="52"/>
      <c r="FI7" s="52"/>
      <c r="FJ7" s="52"/>
      <c r="FK7" s="50" t="s">
        <v>630</v>
      </c>
      <c r="FL7" s="50" t="s">
        <v>630</v>
      </c>
      <c r="FM7" s="50" t="s">
        <v>630</v>
      </c>
      <c r="FN7" s="50" t="s">
        <v>630</v>
      </c>
    </row>
    <row r="8" spans="1:170" s="53" customFormat="1" ht="11.25" hidden="1">
      <c r="A8" s="22" t="s">
        <v>683</v>
      </c>
      <c r="B8" s="50"/>
      <c r="C8" s="50"/>
      <c r="D8" s="50"/>
      <c r="E8" s="51" t="s">
        <v>629</v>
      </c>
      <c r="F8" s="50" t="s">
        <v>630</v>
      </c>
      <c r="G8" s="51" t="s">
        <v>658</v>
      </c>
      <c r="H8" s="22" t="s">
        <v>632</v>
      </c>
      <c r="I8" s="22" t="s">
        <v>633</v>
      </c>
      <c r="J8" s="22"/>
      <c r="K8" s="51" t="s">
        <v>684</v>
      </c>
      <c r="L8" s="51" t="s">
        <v>635</v>
      </c>
      <c r="M8" s="51" t="s">
        <v>679</v>
      </c>
      <c r="N8" s="51" t="s">
        <v>635</v>
      </c>
      <c r="O8" s="51" t="s">
        <v>638</v>
      </c>
      <c r="P8" s="50"/>
      <c r="Q8" s="50"/>
      <c r="R8" s="50"/>
      <c r="S8" s="50" t="s">
        <v>630</v>
      </c>
      <c r="T8" s="50" t="s">
        <v>630</v>
      </c>
      <c r="U8" s="50" t="s">
        <v>630</v>
      </c>
      <c r="V8" s="50" t="s">
        <v>630</v>
      </c>
      <c r="W8" s="51" t="s">
        <v>639</v>
      </c>
      <c r="X8" s="50"/>
      <c r="Y8" s="50" t="s">
        <v>630</v>
      </c>
      <c r="Z8" s="50" t="s">
        <v>630</v>
      </c>
      <c r="AA8" s="50" t="s">
        <v>630</v>
      </c>
      <c r="AB8" s="22" t="s">
        <v>678</v>
      </c>
      <c r="AC8" s="22" t="s">
        <v>641</v>
      </c>
      <c r="AD8" s="22" t="s">
        <v>642</v>
      </c>
      <c r="AE8" s="22" t="s">
        <v>643</v>
      </c>
      <c r="AF8" s="22" t="s">
        <v>644</v>
      </c>
      <c r="AG8" s="22" t="s">
        <v>645</v>
      </c>
      <c r="AH8" s="22" t="s">
        <v>646</v>
      </c>
      <c r="AI8" s="22" t="s">
        <v>647</v>
      </c>
      <c r="AJ8" s="22" t="s">
        <v>648</v>
      </c>
      <c r="AK8" s="22" t="s">
        <v>649</v>
      </c>
      <c r="AL8" s="22" t="s">
        <v>650</v>
      </c>
      <c r="AM8" s="22" t="s">
        <v>107</v>
      </c>
      <c r="AN8" s="22" t="s">
        <v>244</v>
      </c>
      <c r="AO8" s="22" t="s">
        <v>245</v>
      </c>
      <c r="AP8" s="50" t="s">
        <v>630</v>
      </c>
      <c r="AQ8" s="50" t="s">
        <v>630</v>
      </c>
      <c r="AR8" s="22" t="s">
        <v>649</v>
      </c>
      <c r="AS8" s="22" t="s">
        <v>651</v>
      </c>
      <c r="AT8" s="22" t="s">
        <v>649</v>
      </c>
      <c r="AU8" s="22" t="s">
        <v>651</v>
      </c>
      <c r="AV8" s="22" t="s">
        <v>652</v>
      </c>
      <c r="AW8" s="22" t="s">
        <v>653</v>
      </c>
      <c r="AX8" s="50" t="s">
        <v>630</v>
      </c>
      <c r="AY8" s="50" t="s">
        <v>630</v>
      </c>
      <c r="AZ8" s="50" t="s">
        <v>630</v>
      </c>
      <c r="BA8" s="50" t="s">
        <v>630</v>
      </c>
      <c r="BB8" s="22" t="s">
        <v>649</v>
      </c>
      <c r="BC8" s="22" t="s">
        <v>651</v>
      </c>
      <c r="BD8" s="22" t="s">
        <v>652</v>
      </c>
      <c r="BE8" s="22" t="s">
        <v>653</v>
      </c>
      <c r="BF8" s="22"/>
      <c r="BG8" s="22" t="s">
        <v>654</v>
      </c>
      <c r="BH8" s="22" t="s">
        <v>655</v>
      </c>
      <c r="BI8" s="22" t="s">
        <v>656</v>
      </c>
      <c r="BJ8" s="22" t="s">
        <v>657</v>
      </c>
      <c r="BK8" s="51" t="s">
        <v>658</v>
      </c>
      <c r="BL8" s="50" t="s">
        <v>630</v>
      </c>
      <c r="BM8" s="50" t="s">
        <v>630</v>
      </c>
      <c r="BN8" s="50" t="s">
        <v>630</v>
      </c>
      <c r="BO8" s="50" t="s">
        <v>630</v>
      </c>
      <c r="BP8" s="50" t="s">
        <v>630</v>
      </c>
      <c r="BQ8" s="50" t="s">
        <v>630</v>
      </c>
      <c r="BR8" s="50" t="s">
        <v>630</v>
      </c>
      <c r="BS8" s="50" t="s">
        <v>630</v>
      </c>
      <c r="BT8" s="50" t="s">
        <v>630</v>
      </c>
      <c r="BU8" s="50" t="s">
        <v>630</v>
      </c>
      <c r="BV8" s="22" t="s">
        <v>659</v>
      </c>
      <c r="BW8" s="22" t="s">
        <v>660</v>
      </c>
      <c r="BX8" s="50" t="s">
        <v>630</v>
      </c>
      <c r="BY8" s="50" t="s">
        <v>630</v>
      </c>
      <c r="BZ8" s="50" t="s">
        <v>630</v>
      </c>
      <c r="CA8" s="50" t="s">
        <v>630</v>
      </c>
      <c r="CB8" s="50" t="s">
        <v>630</v>
      </c>
      <c r="CC8" s="50" t="s">
        <v>630</v>
      </c>
      <c r="CD8" s="50" t="s">
        <v>630</v>
      </c>
      <c r="CE8" s="52" t="s">
        <v>661</v>
      </c>
      <c r="CF8" s="52" t="s">
        <v>658</v>
      </c>
      <c r="CG8" s="50" t="s">
        <v>630</v>
      </c>
      <c r="CH8" s="52" t="s">
        <v>662</v>
      </c>
      <c r="CI8" s="52" t="s">
        <v>660</v>
      </c>
      <c r="CJ8" s="50" t="s">
        <v>630</v>
      </c>
      <c r="CK8" s="22" t="s">
        <v>663</v>
      </c>
      <c r="CL8" s="22" t="s">
        <v>658</v>
      </c>
      <c r="CM8" s="50" t="s">
        <v>630</v>
      </c>
      <c r="CN8" s="52" t="s">
        <v>664</v>
      </c>
      <c r="CO8" s="52" t="s">
        <v>658</v>
      </c>
      <c r="CP8" s="50" t="s">
        <v>630</v>
      </c>
      <c r="CQ8" s="50" t="s">
        <v>630</v>
      </c>
      <c r="CR8" s="50" t="s">
        <v>630</v>
      </c>
      <c r="CS8" s="50" t="s">
        <v>630</v>
      </c>
      <c r="CT8" s="50" t="s">
        <v>630</v>
      </c>
      <c r="CU8" s="50" t="s">
        <v>630</v>
      </c>
      <c r="CV8" s="50" t="s">
        <v>630</v>
      </c>
      <c r="CW8" s="22" t="s">
        <v>665</v>
      </c>
      <c r="CX8" s="22" t="s">
        <v>639</v>
      </c>
      <c r="CY8" s="50" t="s">
        <v>630</v>
      </c>
      <c r="CZ8" s="50" t="s">
        <v>630</v>
      </c>
      <c r="DA8" s="50" t="s">
        <v>630</v>
      </c>
      <c r="DB8" s="22" t="s">
        <v>639</v>
      </c>
      <c r="DC8" s="22" t="s">
        <v>639</v>
      </c>
      <c r="DD8" s="22" t="s">
        <v>639</v>
      </c>
      <c r="DE8" s="22" t="s">
        <v>639</v>
      </c>
      <c r="DF8" s="22" t="s">
        <v>639</v>
      </c>
      <c r="DG8" s="22" t="s">
        <v>639</v>
      </c>
      <c r="DH8" s="22" t="s">
        <v>630</v>
      </c>
      <c r="DI8" s="22" t="s">
        <v>666</v>
      </c>
      <c r="DJ8" s="22" t="s">
        <v>630</v>
      </c>
      <c r="DK8" s="22" t="s">
        <v>639</v>
      </c>
      <c r="DL8" s="22" t="s">
        <v>639</v>
      </c>
      <c r="DM8" s="52" t="s">
        <v>639</v>
      </c>
      <c r="DN8" s="50" t="s">
        <v>630</v>
      </c>
      <c r="DO8" s="52" t="s">
        <v>639</v>
      </c>
      <c r="DP8" s="50" t="s">
        <v>630</v>
      </c>
      <c r="DQ8" s="50" t="s">
        <v>630</v>
      </c>
      <c r="DR8" s="50" t="s">
        <v>630</v>
      </c>
      <c r="DS8" s="50" t="s">
        <v>630</v>
      </c>
      <c r="DT8" s="50" t="s">
        <v>630</v>
      </c>
      <c r="DU8" s="22" t="s">
        <v>667</v>
      </c>
      <c r="DV8" s="50" t="s">
        <v>630</v>
      </c>
      <c r="DW8" s="50" t="s">
        <v>630</v>
      </c>
      <c r="DX8" s="50" t="s">
        <v>630</v>
      </c>
      <c r="DY8" s="50" t="s">
        <v>630</v>
      </c>
      <c r="DZ8" s="50"/>
      <c r="EA8" s="50" t="s">
        <v>630</v>
      </c>
      <c r="EB8" s="50" t="s">
        <v>630</v>
      </c>
      <c r="EC8" s="50" t="s">
        <v>630</v>
      </c>
      <c r="ED8" s="50" t="s">
        <v>630</v>
      </c>
      <c r="EE8" s="50" t="s">
        <v>630</v>
      </c>
      <c r="EF8" s="50" t="s">
        <v>630</v>
      </c>
      <c r="EG8" s="50" t="s">
        <v>630</v>
      </c>
      <c r="EH8" s="50" t="s">
        <v>630</v>
      </c>
      <c r="EI8" s="50" t="s">
        <v>630</v>
      </c>
      <c r="EJ8" s="50" t="s">
        <v>630</v>
      </c>
      <c r="EK8" s="50" t="s">
        <v>630</v>
      </c>
      <c r="EL8" s="50" t="s">
        <v>630</v>
      </c>
      <c r="EM8" s="50" t="s">
        <v>630</v>
      </c>
      <c r="EN8" s="50" t="s">
        <v>630</v>
      </c>
      <c r="EO8" s="50" t="s">
        <v>630</v>
      </c>
      <c r="EP8" s="50" t="s">
        <v>630</v>
      </c>
      <c r="EQ8" s="50" t="s">
        <v>630</v>
      </c>
      <c r="ER8" s="50" t="s">
        <v>630</v>
      </c>
      <c r="ES8" s="50" t="s">
        <v>630</v>
      </c>
      <c r="ET8" s="22" t="s">
        <v>671</v>
      </c>
      <c r="EU8" s="22" t="s">
        <v>680</v>
      </c>
      <c r="EV8" s="22" t="s">
        <v>685</v>
      </c>
      <c r="EW8" s="22" t="s">
        <v>686</v>
      </c>
      <c r="EX8" s="22"/>
      <c r="EY8" s="22" t="s">
        <v>631</v>
      </c>
      <c r="EZ8" s="22"/>
      <c r="FA8" s="22"/>
      <c r="FB8" s="22"/>
      <c r="FC8" s="22"/>
      <c r="FD8" s="22"/>
      <c r="FE8" s="52" t="s">
        <v>639</v>
      </c>
      <c r="FF8" s="50" t="s">
        <v>630</v>
      </c>
      <c r="FG8" s="52" t="s">
        <v>639</v>
      </c>
      <c r="FH8" s="52"/>
      <c r="FI8" s="52"/>
      <c r="FJ8" s="52"/>
      <c r="FK8" s="50" t="s">
        <v>630</v>
      </c>
      <c r="FL8" s="50" t="s">
        <v>630</v>
      </c>
      <c r="FM8" s="50" t="s">
        <v>630</v>
      </c>
      <c r="FN8" s="50" t="s">
        <v>630</v>
      </c>
    </row>
    <row r="9" spans="1:170" s="53" customFormat="1" ht="11.25" hidden="1">
      <c r="A9" s="22" t="s">
        <v>687</v>
      </c>
      <c r="B9" s="50"/>
      <c r="C9" s="50"/>
      <c r="D9" s="50"/>
      <c r="E9" s="51" t="s">
        <v>629</v>
      </c>
      <c r="F9" s="50" t="s">
        <v>630</v>
      </c>
      <c r="G9" s="51" t="s">
        <v>631</v>
      </c>
      <c r="H9" s="22" t="s">
        <v>632</v>
      </c>
      <c r="I9" s="22" t="s">
        <v>633</v>
      </c>
      <c r="J9" s="22"/>
      <c r="K9" s="51" t="s">
        <v>634</v>
      </c>
      <c r="L9" s="51" t="s">
        <v>635</v>
      </c>
      <c r="M9" s="51" t="s">
        <v>688</v>
      </c>
      <c r="N9" s="51" t="s">
        <v>637</v>
      </c>
      <c r="O9" s="51" t="s">
        <v>638</v>
      </c>
      <c r="P9" s="50"/>
      <c r="Q9" s="50"/>
      <c r="R9" s="50"/>
      <c r="S9" s="50" t="s">
        <v>630</v>
      </c>
      <c r="T9" s="50" t="s">
        <v>630</v>
      </c>
      <c r="U9" s="50" t="s">
        <v>630</v>
      </c>
      <c r="V9" s="50" t="s">
        <v>630</v>
      </c>
      <c r="W9" s="51" t="s">
        <v>639</v>
      </c>
      <c r="X9" s="50"/>
      <c r="Y9" s="50" t="s">
        <v>630</v>
      </c>
      <c r="Z9" s="50" t="s">
        <v>630</v>
      </c>
      <c r="AA9" s="50" t="s">
        <v>630</v>
      </c>
      <c r="AB9" s="22" t="s">
        <v>678</v>
      </c>
      <c r="AC9" s="22" t="s">
        <v>641</v>
      </c>
      <c r="AD9" s="22" t="s">
        <v>642</v>
      </c>
      <c r="AE9" s="22" t="s">
        <v>643</v>
      </c>
      <c r="AF9" s="22" t="s">
        <v>644</v>
      </c>
      <c r="AG9" s="22" t="s">
        <v>645</v>
      </c>
      <c r="AH9" s="22" t="s">
        <v>646</v>
      </c>
      <c r="AI9" s="22" t="s">
        <v>647</v>
      </c>
      <c r="AJ9" s="22" t="s">
        <v>648</v>
      </c>
      <c r="AK9" s="22" t="s">
        <v>649</v>
      </c>
      <c r="AL9" s="22" t="s">
        <v>650</v>
      </c>
      <c r="AM9" s="22" t="s">
        <v>107</v>
      </c>
      <c r="AN9" s="22" t="s">
        <v>244</v>
      </c>
      <c r="AO9" s="22" t="s">
        <v>245</v>
      </c>
      <c r="AP9" s="50" t="s">
        <v>630</v>
      </c>
      <c r="AQ9" s="50" t="s">
        <v>630</v>
      </c>
      <c r="AR9" s="22" t="s">
        <v>649</v>
      </c>
      <c r="AS9" s="22" t="s">
        <v>651</v>
      </c>
      <c r="AT9" s="22" t="s">
        <v>649</v>
      </c>
      <c r="AU9" s="22" t="s">
        <v>651</v>
      </c>
      <c r="AV9" s="22" t="s">
        <v>652</v>
      </c>
      <c r="AW9" s="22" t="s">
        <v>653</v>
      </c>
      <c r="AX9" s="50" t="s">
        <v>630</v>
      </c>
      <c r="AY9" s="50" t="s">
        <v>630</v>
      </c>
      <c r="AZ9" s="50" t="s">
        <v>630</v>
      </c>
      <c r="BA9" s="50" t="s">
        <v>630</v>
      </c>
      <c r="BB9" s="22" t="s">
        <v>649</v>
      </c>
      <c r="BC9" s="22" t="s">
        <v>651</v>
      </c>
      <c r="BD9" s="22" t="s">
        <v>652</v>
      </c>
      <c r="BE9" s="22" t="s">
        <v>653</v>
      </c>
      <c r="BF9" s="22"/>
      <c r="BG9" s="22" t="s">
        <v>654</v>
      </c>
      <c r="BH9" s="22" t="s">
        <v>655</v>
      </c>
      <c r="BI9" s="22" t="s">
        <v>656</v>
      </c>
      <c r="BJ9" s="22" t="s">
        <v>657</v>
      </c>
      <c r="BK9" s="51" t="s">
        <v>658</v>
      </c>
      <c r="BL9" s="50" t="s">
        <v>630</v>
      </c>
      <c r="BM9" s="50" t="s">
        <v>630</v>
      </c>
      <c r="BN9" s="50" t="s">
        <v>630</v>
      </c>
      <c r="BO9" s="50" t="s">
        <v>630</v>
      </c>
      <c r="BP9" s="50" t="s">
        <v>630</v>
      </c>
      <c r="BQ9" s="50" t="s">
        <v>630</v>
      </c>
      <c r="BR9" s="50" t="s">
        <v>630</v>
      </c>
      <c r="BS9" s="50" t="s">
        <v>630</v>
      </c>
      <c r="BT9" s="50" t="s">
        <v>630</v>
      </c>
      <c r="BU9" s="50" t="s">
        <v>630</v>
      </c>
      <c r="BV9" s="22" t="s">
        <v>659</v>
      </c>
      <c r="BW9" s="22" t="s">
        <v>660</v>
      </c>
      <c r="BX9" s="50" t="s">
        <v>630</v>
      </c>
      <c r="BY9" s="50" t="s">
        <v>630</v>
      </c>
      <c r="BZ9" s="50" t="s">
        <v>630</v>
      </c>
      <c r="CA9" s="50" t="s">
        <v>630</v>
      </c>
      <c r="CB9" s="50" t="s">
        <v>630</v>
      </c>
      <c r="CC9" s="50" t="s">
        <v>630</v>
      </c>
      <c r="CD9" s="50" t="s">
        <v>630</v>
      </c>
      <c r="CE9" s="52" t="s">
        <v>661</v>
      </c>
      <c r="CF9" s="52" t="s">
        <v>658</v>
      </c>
      <c r="CG9" s="50" t="s">
        <v>630</v>
      </c>
      <c r="CH9" s="52" t="s">
        <v>662</v>
      </c>
      <c r="CI9" s="52" t="s">
        <v>660</v>
      </c>
      <c r="CJ9" s="50" t="s">
        <v>630</v>
      </c>
      <c r="CK9" s="22" t="s">
        <v>663</v>
      </c>
      <c r="CL9" s="22" t="s">
        <v>658</v>
      </c>
      <c r="CM9" s="50" t="s">
        <v>630</v>
      </c>
      <c r="CN9" s="52" t="s">
        <v>664</v>
      </c>
      <c r="CO9" s="52" t="s">
        <v>658</v>
      </c>
      <c r="CP9" s="50" t="s">
        <v>630</v>
      </c>
      <c r="CQ9" s="50" t="s">
        <v>630</v>
      </c>
      <c r="CR9" s="50" t="s">
        <v>630</v>
      </c>
      <c r="CS9" s="50" t="s">
        <v>630</v>
      </c>
      <c r="CT9" s="50" t="s">
        <v>630</v>
      </c>
      <c r="CU9" s="50" t="s">
        <v>630</v>
      </c>
      <c r="CV9" s="50" t="s">
        <v>630</v>
      </c>
      <c r="CW9" s="22" t="s">
        <v>665</v>
      </c>
      <c r="CX9" s="22" t="s">
        <v>639</v>
      </c>
      <c r="CY9" s="50" t="s">
        <v>630</v>
      </c>
      <c r="CZ9" s="50" t="s">
        <v>630</v>
      </c>
      <c r="DA9" s="50" t="s">
        <v>630</v>
      </c>
      <c r="DB9" s="22" t="s">
        <v>639</v>
      </c>
      <c r="DC9" s="22" t="s">
        <v>639</v>
      </c>
      <c r="DD9" s="22" t="s">
        <v>639</v>
      </c>
      <c r="DE9" s="22" t="s">
        <v>639</v>
      </c>
      <c r="DF9" s="22" t="s">
        <v>639</v>
      </c>
      <c r="DG9" s="22" t="s">
        <v>639</v>
      </c>
      <c r="DH9" s="22" t="s">
        <v>630</v>
      </c>
      <c r="DI9" s="22" t="s">
        <v>666</v>
      </c>
      <c r="DJ9" s="22" t="s">
        <v>630</v>
      </c>
      <c r="DK9" s="22" t="s">
        <v>639</v>
      </c>
      <c r="DL9" s="22" t="s">
        <v>639</v>
      </c>
      <c r="DM9" s="52" t="s">
        <v>639</v>
      </c>
      <c r="DN9" s="50" t="s">
        <v>630</v>
      </c>
      <c r="DO9" s="52" t="s">
        <v>639</v>
      </c>
      <c r="DP9" s="50" t="s">
        <v>630</v>
      </c>
      <c r="DQ9" s="50" t="s">
        <v>630</v>
      </c>
      <c r="DR9" s="50" t="s">
        <v>630</v>
      </c>
      <c r="DS9" s="50" t="s">
        <v>630</v>
      </c>
      <c r="DT9" s="50" t="s">
        <v>630</v>
      </c>
      <c r="DU9" s="22" t="s">
        <v>667</v>
      </c>
      <c r="DV9" s="22" t="s">
        <v>689</v>
      </c>
      <c r="DW9" s="22" t="s">
        <v>669</v>
      </c>
      <c r="DX9" s="22" t="s">
        <v>669</v>
      </c>
      <c r="DY9" s="22" t="s">
        <v>670</v>
      </c>
      <c r="DZ9" s="50"/>
      <c r="EA9" s="50" t="s">
        <v>630</v>
      </c>
      <c r="EB9" s="50" t="s">
        <v>630</v>
      </c>
      <c r="EC9" s="50" t="s">
        <v>630</v>
      </c>
      <c r="ED9" s="50" t="s">
        <v>630</v>
      </c>
      <c r="EE9" s="50" t="s">
        <v>630</v>
      </c>
      <c r="EF9" s="50" t="s">
        <v>630</v>
      </c>
      <c r="EG9" s="50" t="s">
        <v>630</v>
      </c>
      <c r="EH9" s="50" t="s">
        <v>630</v>
      </c>
      <c r="EI9" s="50" t="s">
        <v>630</v>
      </c>
      <c r="EJ9" s="50" t="s">
        <v>630</v>
      </c>
      <c r="EK9" s="50" t="s">
        <v>630</v>
      </c>
      <c r="EL9" s="50" t="s">
        <v>630</v>
      </c>
      <c r="EM9" s="50" t="s">
        <v>630</v>
      </c>
      <c r="EN9" s="50" t="s">
        <v>630</v>
      </c>
      <c r="EO9" s="50" t="s">
        <v>630</v>
      </c>
      <c r="EP9" s="50" t="s">
        <v>630</v>
      </c>
      <c r="EQ9" s="50" t="s">
        <v>630</v>
      </c>
      <c r="ER9" s="50" t="s">
        <v>630</v>
      </c>
      <c r="ES9" s="50" t="s">
        <v>630</v>
      </c>
      <c r="ET9" s="22" t="s">
        <v>671</v>
      </c>
      <c r="EU9" s="22" t="s">
        <v>690</v>
      </c>
      <c r="EV9" s="22"/>
      <c r="EW9" s="22" t="s">
        <v>691</v>
      </c>
      <c r="EX9" s="22" t="s">
        <v>692</v>
      </c>
      <c r="EY9" s="22" t="s">
        <v>658</v>
      </c>
      <c r="EZ9" s="22" t="s">
        <v>693</v>
      </c>
      <c r="FA9" s="22" t="s">
        <v>694</v>
      </c>
      <c r="FB9" s="22"/>
      <c r="FC9" s="22" t="s">
        <v>695</v>
      </c>
      <c r="FD9" s="22"/>
      <c r="FE9" s="52" t="s">
        <v>639</v>
      </c>
      <c r="FF9" s="50" t="s">
        <v>630</v>
      </c>
      <c r="FG9" s="52" t="s">
        <v>639</v>
      </c>
      <c r="FH9" s="52"/>
      <c r="FI9" s="52"/>
      <c r="FJ9" s="52"/>
      <c r="FK9" s="50" t="s">
        <v>630</v>
      </c>
      <c r="FL9" s="50" t="s">
        <v>630</v>
      </c>
      <c r="FM9" s="50" t="s">
        <v>630</v>
      </c>
      <c r="FN9" s="50" t="s">
        <v>630</v>
      </c>
    </row>
    <row r="10" spans="1:170" s="53" customFormat="1" ht="11.25" hidden="1">
      <c r="A10" s="22" t="s">
        <v>696</v>
      </c>
      <c r="B10" s="50"/>
      <c r="C10" s="50"/>
      <c r="D10" s="50"/>
      <c r="E10" s="51" t="s">
        <v>629</v>
      </c>
      <c r="F10" s="50"/>
      <c r="G10" s="51" t="s">
        <v>658</v>
      </c>
      <c r="H10" s="22" t="s">
        <v>632</v>
      </c>
      <c r="I10" s="22" t="s">
        <v>633</v>
      </c>
      <c r="J10" s="22"/>
      <c r="K10" s="51" t="s">
        <v>634</v>
      </c>
      <c r="L10" s="51" t="s">
        <v>635</v>
      </c>
      <c r="M10" s="51" t="s">
        <v>697</v>
      </c>
      <c r="N10" s="51" t="s">
        <v>637</v>
      </c>
      <c r="O10" s="51" t="s">
        <v>638</v>
      </c>
      <c r="P10" s="50"/>
      <c r="Q10" s="50"/>
      <c r="R10" s="50"/>
      <c r="S10" s="50"/>
      <c r="T10" s="50"/>
      <c r="U10" s="50"/>
      <c r="V10" s="50"/>
      <c r="W10" s="51" t="s">
        <v>639</v>
      </c>
      <c r="X10" s="50"/>
      <c r="Y10" s="50"/>
      <c r="Z10" s="50"/>
      <c r="AA10" s="50"/>
      <c r="AB10" s="22" t="s">
        <v>678</v>
      </c>
      <c r="AC10" s="22" t="s">
        <v>641</v>
      </c>
      <c r="AD10" s="22" t="s">
        <v>642</v>
      </c>
      <c r="AE10" s="22" t="s">
        <v>643</v>
      </c>
      <c r="AF10" s="22" t="s">
        <v>644</v>
      </c>
      <c r="AG10" s="22" t="s">
        <v>645</v>
      </c>
      <c r="AH10" s="22" t="s">
        <v>646</v>
      </c>
      <c r="AI10" s="22" t="s">
        <v>647</v>
      </c>
      <c r="AJ10" s="22" t="s">
        <v>648</v>
      </c>
      <c r="AK10" s="22" t="s">
        <v>649</v>
      </c>
      <c r="AL10" s="22" t="s">
        <v>650</v>
      </c>
      <c r="AM10" s="22" t="s">
        <v>107</v>
      </c>
      <c r="AN10" s="22" t="s">
        <v>244</v>
      </c>
      <c r="AO10" s="22" t="s">
        <v>245</v>
      </c>
      <c r="AP10" s="50" t="s">
        <v>630</v>
      </c>
      <c r="AQ10" s="50" t="s">
        <v>630</v>
      </c>
      <c r="AR10" s="22" t="s">
        <v>649</v>
      </c>
      <c r="AS10" s="22" t="s">
        <v>651</v>
      </c>
      <c r="AT10" s="22" t="s">
        <v>649</v>
      </c>
      <c r="AU10" s="22" t="s">
        <v>651</v>
      </c>
      <c r="AV10" s="22" t="s">
        <v>652</v>
      </c>
      <c r="AW10" s="22" t="s">
        <v>653</v>
      </c>
      <c r="AX10" s="50" t="s">
        <v>630</v>
      </c>
      <c r="AY10" s="50" t="s">
        <v>630</v>
      </c>
      <c r="AZ10" s="50" t="s">
        <v>630</v>
      </c>
      <c r="BA10" s="50" t="s">
        <v>630</v>
      </c>
      <c r="BB10" s="22" t="s">
        <v>649</v>
      </c>
      <c r="BC10" s="22" t="s">
        <v>651</v>
      </c>
      <c r="BD10" s="22" t="s">
        <v>652</v>
      </c>
      <c r="BE10" s="22" t="s">
        <v>653</v>
      </c>
      <c r="BF10" s="22"/>
      <c r="BG10" s="22" t="s">
        <v>654</v>
      </c>
      <c r="BH10" s="22" t="s">
        <v>655</v>
      </c>
      <c r="BI10" s="22" t="s">
        <v>656</v>
      </c>
      <c r="BJ10" s="22" t="s">
        <v>657</v>
      </c>
      <c r="BK10" s="51" t="s">
        <v>658</v>
      </c>
      <c r="BL10" s="50"/>
      <c r="BM10" s="50"/>
      <c r="BN10" s="50"/>
      <c r="BO10" s="50"/>
      <c r="BP10" s="50"/>
      <c r="BQ10" s="50"/>
      <c r="BR10" s="50"/>
      <c r="BS10" s="50"/>
      <c r="BT10" s="50"/>
      <c r="BU10" s="50"/>
      <c r="BV10" s="22" t="s">
        <v>659</v>
      </c>
      <c r="BW10" s="22" t="s">
        <v>660</v>
      </c>
      <c r="BX10" s="50"/>
      <c r="BY10" s="50"/>
      <c r="BZ10" s="50"/>
      <c r="CA10" s="50"/>
      <c r="CB10" s="50"/>
      <c r="CC10" s="50"/>
      <c r="CD10" s="50"/>
      <c r="CE10" s="52" t="s">
        <v>661</v>
      </c>
      <c r="CF10" s="52" t="s">
        <v>658</v>
      </c>
      <c r="CG10" s="50" t="s">
        <v>630</v>
      </c>
      <c r="CH10" s="52" t="s">
        <v>662</v>
      </c>
      <c r="CI10" s="52" t="s">
        <v>660</v>
      </c>
      <c r="CJ10" s="50" t="s">
        <v>630</v>
      </c>
      <c r="CK10" s="22" t="s">
        <v>663</v>
      </c>
      <c r="CL10" s="22" t="s">
        <v>658</v>
      </c>
      <c r="CM10" s="50" t="s">
        <v>630</v>
      </c>
      <c r="CN10" s="52" t="s">
        <v>664</v>
      </c>
      <c r="CO10" s="52" t="s">
        <v>658</v>
      </c>
      <c r="CP10" s="50" t="s">
        <v>630</v>
      </c>
      <c r="CQ10" s="50" t="s">
        <v>630</v>
      </c>
      <c r="CR10" s="50" t="s">
        <v>630</v>
      </c>
      <c r="CS10" s="50" t="s">
        <v>630</v>
      </c>
      <c r="CT10" s="50" t="s">
        <v>630</v>
      </c>
      <c r="CU10" s="50" t="s">
        <v>630</v>
      </c>
      <c r="CV10" s="50" t="s">
        <v>630</v>
      </c>
      <c r="CW10" s="22" t="s">
        <v>665</v>
      </c>
      <c r="CX10" s="22" t="s">
        <v>639</v>
      </c>
      <c r="CY10" s="50" t="s">
        <v>630</v>
      </c>
      <c r="CZ10" s="50" t="s">
        <v>630</v>
      </c>
      <c r="DA10" s="50" t="s">
        <v>630</v>
      </c>
      <c r="DB10" s="22" t="s">
        <v>639</v>
      </c>
      <c r="DC10" s="22" t="s">
        <v>639</v>
      </c>
      <c r="DD10" s="22" t="s">
        <v>639</v>
      </c>
      <c r="DE10" s="22" t="s">
        <v>639</v>
      </c>
      <c r="DF10" s="22" t="s">
        <v>639</v>
      </c>
      <c r="DG10" s="22" t="s">
        <v>639</v>
      </c>
      <c r="DH10" s="22" t="s">
        <v>630</v>
      </c>
      <c r="DI10" s="22" t="s">
        <v>666</v>
      </c>
      <c r="DJ10" s="22" t="s">
        <v>630</v>
      </c>
      <c r="DK10" s="22" t="s">
        <v>639</v>
      </c>
      <c r="DL10" s="22" t="s">
        <v>639</v>
      </c>
      <c r="DM10" s="52" t="s">
        <v>639</v>
      </c>
      <c r="DN10" s="50" t="s">
        <v>630</v>
      </c>
      <c r="DO10" s="52" t="s">
        <v>639</v>
      </c>
      <c r="DP10" s="50" t="s">
        <v>630</v>
      </c>
      <c r="DQ10" s="50" t="s">
        <v>630</v>
      </c>
      <c r="DR10" s="50" t="s">
        <v>630</v>
      </c>
      <c r="DS10" s="50" t="s">
        <v>630</v>
      </c>
      <c r="DT10" s="50" t="s">
        <v>630</v>
      </c>
      <c r="DU10" s="22" t="s">
        <v>667</v>
      </c>
      <c r="DV10" s="22" t="s">
        <v>698</v>
      </c>
      <c r="DW10" s="22" t="s">
        <v>669</v>
      </c>
      <c r="DX10" s="22" t="s">
        <v>669</v>
      </c>
      <c r="DY10" s="22" t="s">
        <v>699</v>
      </c>
      <c r="DZ10" s="50"/>
      <c r="EA10" s="50"/>
      <c r="EB10" s="50"/>
      <c r="EC10" s="50"/>
      <c r="ED10" s="22" t="s">
        <v>700</v>
      </c>
      <c r="EE10" s="22" t="s">
        <v>669</v>
      </c>
      <c r="EF10" s="22" t="s">
        <v>669</v>
      </c>
      <c r="EG10" s="22" t="s">
        <v>701</v>
      </c>
      <c r="EH10" s="50"/>
      <c r="EI10" s="50"/>
      <c r="EJ10" s="50"/>
      <c r="EK10" s="50"/>
      <c r="EL10" s="22" t="s">
        <v>689</v>
      </c>
      <c r="EM10" s="22" t="s">
        <v>669</v>
      </c>
      <c r="EN10" s="22" t="s">
        <v>669</v>
      </c>
      <c r="EO10" s="22" t="s">
        <v>702</v>
      </c>
      <c r="EP10" s="50"/>
      <c r="EQ10" s="50"/>
      <c r="ER10" s="50"/>
      <c r="ES10" s="50"/>
      <c r="ET10" s="22" t="s">
        <v>671</v>
      </c>
      <c r="EU10" s="22" t="s">
        <v>703</v>
      </c>
      <c r="EV10" s="22"/>
      <c r="EW10" s="22" t="s">
        <v>704</v>
      </c>
      <c r="EX10" s="22"/>
      <c r="EY10" s="22" t="s">
        <v>705</v>
      </c>
      <c r="EZ10" s="22"/>
      <c r="FA10" s="22"/>
      <c r="FB10" s="22"/>
      <c r="FC10" s="22"/>
      <c r="FD10" s="22"/>
      <c r="FE10" s="52" t="s">
        <v>639</v>
      </c>
      <c r="FF10" s="50" t="s">
        <v>630</v>
      </c>
      <c r="FG10" s="52" t="s">
        <v>639</v>
      </c>
      <c r="FH10" s="52"/>
      <c r="FI10" s="52"/>
      <c r="FJ10" s="52"/>
      <c r="FK10" s="50"/>
      <c r="FL10" s="50"/>
      <c r="FM10" s="50"/>
      <c r="FN10" s="50"/>
    </row>
    <row r="11" spans="1:170" s="53" customFormat="1" ht="11.25" hidden="1">
      <c r="A11" s="22" t="s">
        <v>706</v>
      </c>
      <c r="B11" s="50"/>
      <c r="C11" s="50"/>
      <c r="D11" s="50"/>
      <c r="E11" s="51" t="s">
        <v>629</v>
      </c>
      <c r="F11" s="50"/>
      <c r="G11" s="51" t="s">
        <v>631</v>
      </c>
      <c r="H11" s="22" t="s">
        <v>632</v>
      </c>
      <c r="I11" s="22" t="s">
        <v>633</v>
      </c>
      <c r="J11" s="22"/>
      <c r="K11" s="51" t="s">
        <v>634</v>
      </c>
      <c r="L11" s="51" t="s">
        <v>635</v>
      </c>
      <c r="M11" s="51" t="s">
        <v>707</v>
      </c>
      <c r="N11" s="51" t="s">
        <v>637</v>
      </c>
      <c r="O11" s="51" t="s">
        <v>638</v>
      </c>
      <c r="P11" s="50"/>
      <c r="Q11" s="50"/>
      <c r="R11" s="50"/>
      <c r="S11" s="50"/>
      <c r="T11" s="50"/>
      <c r="U11" s="50"/>
      <c r="V11" s="50"/>
      <c r="W11" s="51" t="s">
        <v>639</v>
      </c>
      <c r="X11" s="50"/>
      <c r="Y11" s="50"/>
      <c r="Z11" s="50"/>
      <c r="AA11" s="50"/>
      <c r="AB11" s="22" t="s">
        <v>678</v>
      </c>
      <c r="AC11" s="22" t="s">
        <v>641</v>
      </c>
      <c r="AD11" s="22" t="s">
        <v>642</v>
      </c>
      <c r="AE11" s="22" t="s">
        <v>643</v>
      </c>
      <c r="AF11" s="22" t="s">
        <v>644</v>
      </c>
      <c r="AG11" s="22" t="s">
        <v>645</v>
      </c>
      <c r="AH11" s="22" t="s">
        <v>646</v>
      </c>
      <c r="AI11" s="22" t="s">
        <v>647</v>
      </c>
      <c r="AJ11" s="22" t="s">
        <v>648</v>
      </c>
      <c r="AK11" s="22" t="s">
        <v>649</v>
      </c>
      <c r="AL11" s="22" t="s">
        <v>650</v>
      </c>
      <c r="AM11" s="22" t="s">
        <v>107</v>
      </c>
      <c r="AN11" s="22" t="s">
        <v>244</v>
      </c>
      <c r="AO11" s="22" t="s">
        <v>245</v>
      </c>
      <c r="AP11" s="50" t="s">
        <v>630</v>
      </c>
      <c r="AQ11" s="50" t="s">
        <v>630</v>
      </c>
      <c r="AR11" s="22" t="s">
        <v>649</v>
      </c>
      <c r="AS11" s="22" t="s">
        <v>651</v>
      </c>
      <c r="AT11" s="22" t="s">
        <v>649</v>
      </c>
      <c r="AU11" s="22" t="s">
        <v>651</v>
      </c>
      <c r="AV11" s="22" t="s">
        <v>652</v>
      </c>
      <c r="AW11" s="22" t="s">
        <v>653</v>
      </c>
      <c r="AX11" s="50" t="s">
        <v>630</v>
      </c>
      <c r="AY11" s="50" t="s">
        <v>630</v>
      </c>
      <c r="AZ11" s="50" t="s">
        <v>630</v>
      </c>
      <c r="BA11" s="50" t="s">
        <v>630</v>
      </c>
      <c r="BB11" s="22" t="s">
        <v>649</v>
      </c>
      <c r="BC11" s="22" t="s">
        <v>651</v>
      </c>
      <c r="BD11" s="22" t="s">
        <v>652</v>
      </c>
      <c r="BE11" s="22" t="s">
        <v>653</v>
      </c>
      <c r="BF11" s="22"/>
      <c r="BG11" s="22" t="s">
        <v>654</v>
      </c>
      <c r="BH11" s="22" t="s">
        <v>655</v>
      </c>
      <c r="BI11" s="22" t="s">
        <v>656</v>
      </c>
      <c r="BJ11" s="22" t="s">
        <v>657</v>
      </c>
      <c r="BK11" s="51" t="s">
        <v>658</v>
      </c>
      <c r="BL11" s="50"/>
      <c r="BM11" s="50"/>
      <c r="BN11" s="50"/>
      <c r="BO11" s="50"/>
      <c r="BP11" s="50"/>
      <c r="BQ11" s="50"/>
      <c r="BR11" s="50"/>
      <c r="BS11" s="50"/>
      <c r="BT11" s="50"/>
      <c r="BU11" s="50"/>
      <c r="BV11" s="22" t="s">
        <v>659</v>
      </c>
      <c r="BW11" s="22" t="s">
        <v>660</v>
      </c>
      <c r="BX11" s="50"/>
      <c r="BY11" s="50"/>
      <c r="BZ11" s="50"/>
      <c r="CA11" s="50"/>
      <c r="CB11" s="50"/>
      <c r="CC11" s="50"/>
      <c r="CD11" s="50"/>
      <c r="CE11" s="52" t="s">
        <v>661</v>
      </c>
      <c r="CF11" s="52" t="s">
        <v>658</v>
      </c>
      <c r="CG11" s="50" t="s">
        <v>630</v>
      </c>
      <c r="CH11" s="52" t="s">
        <v>662</v>
      </c>
      <c r="CI11" s="52" t="s">
        <v>660</v>
      </c>
      <c r="CJ11" s="50" t="s">
        <v>630</v>
      </c>
      <c r="CK11" s="22" t="s">
        <v>663</v>
      </c>
      <c r="CL11" s="22" t="s">
        <v>658</v>
      </c>
      <c r="CM11" s="50" t="s">
        <v>630</v>
      </c>
      <c r="CN11" s="52" t="s">
        <v>664</v>
      </c>
      <c r="CO11" s="52" t="s">
        <v>658</v>
      </c>
      <c r="CP11" s="50" t="s">
        <v>630</v>
      </c>
      <c r="CQ11" s="50" t="s">
        <v>630</v>
      </c>
      <c r="CR11" s="50" t="s">
        <v>630</v>
      </c>
      <c r="CS11" s="50" t="s">
        <v>630</v>
      </c>
      <c r="CT11" s="50" t="s">
        <v>630</v>
      </c>
      <c r="CU11" s="50" t="s">
        <v>630</v>
      </c>
      <c r="CV11" s="50" t="s">
        <v>630</v>
      </c>
      <c r="CW11" s="22" t="s">
        <v>665</v>
      </c>
      <c r="CX11" s="22" t="s">
        <v>639</v>
      </c>
      <c r="CY11" s="50" t="s">
        <v>630</v>
      </c>
      <c r="CZ11" s="50" t="s">
        <v>630</v>
      </c>
      <c r="DA11" s="50" t="s">
        <v>630</v>
      </c>
      <c r="DB11" s="22" t="s">
        <v>639</v>
      </c>
      <c r="DC11" s="22" t="s">
        <v>639</v>
      </c>
      <c r="DD11" s="22" t="s">
        <v>639</v>
      </c>
      <c r="DE11" s="22" t="s">
        <v>639</v>
      </c>
      <c r="DF11" s="22" t="s">
        <v>639</v>
      </c>
      <c r="DG11" s="22" t="s">
        <v>639</v>
      </c>
      <c r="DH11" s="22" t="s">
        <v>630</v>
      </c>
      <c r="DI11" s="22" t="s">
        <v>666</v>
      </c>
      <c r="DJ11" s="22" t="s">
        <v>630</v>
      </c>
      <c r="DK11" s="22" t="s">
        <v>639</v>
      </c>
      <c r="DL11" s="22" t="s">
        <v>639</v>
      </c>
      <c r="DM11" s="52" t="s">
        <v>639</v>
      </c>
      <c r="DN11" s="50" t="s">
        <v>630</v>
      </c>
      <c r="DO11" s="52" t="s">
        <v>639</v>
      </c>
      <c r="DP11" s="50" t="s">
        <v>630</v>
      </c>
      <c r="DQ11" s="50" t="s">
        <v>630</v>
      </c>
      <c r="DR11" s="50" t="s">
        <v>630</v>
      </c>
      <c r="DS11" s="50" t="s">
        <v>630</v>
      </c>
      <c r="DT11" s="50" t="s">
        <v>630</v>
      </c>
      <c r="DU11" s="22" t="s">
        <v>667</v>
      </c>
      <c r="DV11" s="22" t="s">
        <v>708</v>
      </c>
      <c r="DW11" s="22" t="s">
        <v>669</v>
      </c>
      <c r="DX11" s="22" t="s">
        <v>669</v>
      </c>
      <c r="DY11" s="22" t="s">
        <v>709</v>
      </c>
      <c r="DZ11" s="50"/>
      <c r="EA11" s="50"/>
      <c r="EB11" s="50"/>
      <c r="EC11" s="50"/>
      <c r="ED11" s="50" t="s">
        <v>630</v>
      </c>
      <c r="EE11" s="50" t="s">
        <v>630</v>
      </c>
      <c r="EF11" s="50" t="s">
        <v>630</v>
      </c>
      <c r="EG11" s="50" t="s">
        <v>630</v>
      </c>
      <c r="EH11" s="50" t="s">
        <v>630</v>
      </c>
      <c r="EI11" s="50"/>
      <c r="EJ11" s="50"/>
      <c r="EK11" s="50"/>
      <c r="EL11" s="50" t="s">
        <v>630</v>
      </c>
      <c r="EM11" s="50" t="s">
        <v>630</v>
      </c>
      <c r="EN11" s="50" t="s">
        <v>630</v>
      </c>
      <c r="EO11" s="50" t="s">
        <v>630</v>
      </c>
      <c r="EP11" s="50" t="s">
        <v>630</v>
      </c>
      <c r="EQ11" s="50"/>
      <c r="ER11" s="50"/>
      <c r="ES11" s="50"/>
      <c r="ET11" s="22" t="s">
        <v>671</v>
      </c>
      <c r="EU11" s="22" t="s">
        <v>710</v>
      </c>
      <c r="EV11" s="22" t="s">
        <v>711</v>
      </c>
      <c r="EW11" s="22" t="s">
        <v>712</v>
      </c>
      <c r="EX11" s="22"/>
      <c r="EY11" s="22" t="s">
        <v>631</v>
      </c>
      <c r="EZ11" s="22"/>
      <c r="FA11" s="22"/>
      <c r="FB11" s="22"/>
      <c r="FC11" s="22"/>
      <c r="FD11" s="22"/>
      <c r="FE11" s="52" t="s">
        <v>639</v>
      </c>
      <c r="FF11" s="50" t="s">
        <v>630</v>
      </c>
      <c r="FG11" s="52" t="s">
        <v>639</v>
      </c>
      <c r="FH11" s="52"/>
      <c r="FI11" s="52"/>
      <c r="FJ11" s="52"/>
      <c r="FK11" s="50"/>
      <c r="FL11" s="50"/>
      <c r="FM11" s="50"/>
      <c r="FN11" s="50"/>
    </row>
    <row r="12" spans="1:170" s="53" customFormat="1" ht="33.75" customHeight="1">
      <c r="A12" s="109" t="s">
        <v>813</v>
      </c>
      <c r="B12" s="110"/>
      <c r="C12" s="110"/>
      <c r="D12" s="110"/>
      <c r="E12" s="209">
        <f>VALUE(IF(LEFT(基本情報【内部】!$C$5,1)="5","令和",IF(LEFT(基本情報【内部】!$C$5,1)="4","平成",IF(LEFT(基本情報【内部】!$C$5,1)="3","昭和",IF(LEFT(基本情報【内部】!$C$5,1)="2","大正",FALSE))))&amp;MID(基本情報【内部】!$C$5,2,2)&amp;"年"&amp;MID(基本情報【内部】!$C$5,4,2)&amp;"月"&amp;RIGHT(基本情報【内部】!$C$5,2)&amp;"日")</f>
        <v>46113</v>
      </c>
      <c r="F12" s="110"/>
      <c r="G12" s="208" t="e">
        <f>基本情報【内部】!$C$29</f>
        <v>#N/A</v>
      </c>
      <c r="H12" s="209" t="e">
        <f>VALUE(IF(LEFT(基本情報【内部】!$C$28,1)="4","平成",IF(LEFT(基本情報【内部】!$C$28,1)="3","昭和",IF(LEFT(基本情報【内部】!$C$28,1)="2","大正",FALSE)))&amp;MID(基本情報【内部】!$C$28,2,2)&amp;"年"&amp;MID(基本情報【内部】!$C$28,4,2)&amp;"月"&amp;RIGHT(基本情報【内部】!$C$28,2)&amp;"日")</f>
        <v>#VALUE!</v>
      </c>
      <c r="I12" s="110" t="e">
        <f>基本情報【内部】!$C$9</f>
        <v>#N/A</v>
      </c>
      <c r="J12" s="110"/>
      <c r="K12" s="110" t="str">
        <f>基本情報【内部】!$C$39</f>
        <v>712</v>
      </c>
      <c r="L12" s="111" t="str">
        <f>基本情報【内部】!$C$31</f>
        <v>01</v>
      </c>
      <c r="M12" s="110" t="str">
        <f>基本情報【内部】!$C$11</f>
        <v>022</v>
      </c>
      <c r="N12" s="110" t="str">
        <f>基本情報【内部】!$C$35</f>
        <v>04</v>
      </c>
      <c r="O12" s="111" t="str">
        <f>基本情報【内部】!$C$33</f>
        <v>06</v>
      </c>
      <c r="P12" s="110"/>
      <c r="Q12" s="110"/>
      <c r="R12" s="110"/>
      <c r="S12" s="110"/>
      <c r="T12" s="110"/>
      <c r="U12" s="110"/>
      <c r="V12" s="110"/>
      <c r="W12" s="52" t="s">
        <v>832</v>
      </c>
      <c r="X12" s="117" t="s">
        <v>1080</v>
      </c>
      <c r="Y12" s="110"/>
      <c r="Z12" s="110"/>
      <c r="AA12" s="110"/>
      <c r="AB12" s="110">
        <f>基本情報【内部】!$C$76</f>
        <v>0</v>
      </c>
      <c r="AC12" s="110">
        <f>基本情報【内部】!$C$77</f>
        <v>0</v>
      </c>
      <c r="AD12" s="110">
        <f>基本情報【内部】!$C$78</f>
        <v>0</v>
      </c>
      <c r="AE12" s="110">
        <f>基本情報【内部】!$C$79</f>
        <v>0</v>
      </c>
      <c r="AF12" s="110">
        <f>基本情報【内部】!$C$80</f>
        <v>0</v>
      </c>
      <c r="AG12" s="110">
        <f>基本情報【内部】!$C$81</f>
        <v>0</v>
      </c>
      <c r="AH12" s="110">
        <f>基本情報【内部】!$C$82</f>
        <v>0</v>
      </c>
      <c r="AI12" s="110">
        <f>基本情報【内部】!$C$83</f>
        <v>0</v>
      </c>
      <c r="AJ12" s="110">
        <f>基本情報【内部】!$C$84</f>
        <v>0</v>
      </c>
      <c r="AK12" s="110">
        <f>基本情報【内部】!$C$86</f>
        <v>0</v>
      </c>
      <c r="AL12" s="110">
        <f>基本情報【内部】!$C$87</f>
        <v>0</v>
      </c>
      <c r="AM12" s="116" t="str">
        <f>IF(基本情報シート!C60="","",基本情報【内部】!C88)</f>
        <v/>
      </c>
      <c r="AN12" s="110">
        <f>基本情報【内部】!$C$85</f>
        <v>0</v>
      </c>
      <c r="AO12" s="110">
        <f>基本情報【内部】!$C$90</f>
        <v>0</v>
      </c>
      <c r="AP12" s="110">
        <f>基本情報【内部】!$C$91</f>
        <v>0</v>
      </c>
      <c r="AQ12" s="110">
        <f>基本情報【内部】!$C$92</f>
        <v>0</v>
      </c>
      <c r="AR12" s="110">
        <f>基本情報【内部】!$C$13</f>
        <v>0</v>
      </c>
      <c r="AS12" s="110">
        <f>基本情報【内部】!$C$14</f>
        <v>0</v>
      </c>
      <c r="AT12" s="110">
        <f>AR12</f>
        <v>0</v>
      </c>
      <c r="AU12" s="110">
        <f>AS12</f>
        <v>0</v>
      </c>
      <c r="AV12" s="110">
        <f>基本情報【内部】!$C$15</f>
        <v>0</v>
      </c>
      <c r="AW12" s="110">
        <f>基本情報【内部】!$C$16</f>
        <v>0</v>
      </c>
      <c r="AX12" s="110">
        <f>基本情報【内部】!C20</f>
        <v>0</v>
      </c>
      <c r="AY12" s="110">
        <f>基本情報【内部】!C21</f>
        <v>0</v>
      </c>
      <c r="AZ12" s="110">
        <f>基本情報【内部】!C22</f>
        <v>0</v>
      </c>
      <c r="BA12" s="110">
        <f>基本情報【内部】!C23</f>
        <v>0</v>
      </c>
      <c r="BB12" s="110">
        <f>IF(AX12&lt;&gt;"",AX12,AT12)</f>
        <v>0</v>
      </c>
      <c r="BC12" s="110">
        <f>IF(AY12&lt;&gt;"",AY12,AU12)</f>
        <v>0</v>
      </c>
      <c r="BD12" s="110">
        <f>IF(AZ12&lt;&gt;"",AZ12,AV12)</f>
        <v>0</v>
      </c>
      <c r="BE12" s="110">
        <f>IF(BA12&lt;&gt;"",BA12,AW12)</f>
        <v>0</v>
      </c>
      <c r="BF12" s="110">
        <f>基本情報シート!C13</f>
        <v>0</v>
      </c>
      <c r="BG12" s="110">
        <f>基本情報【内部】!$C$70</f>
        <v>0</v>
      </c>
      <c r="BH12" s="110">
        <f>基本情報【内部】!$C$72</f>
        <v>0</v>
      </c>
      <c r="BI12" s="110">
        <f>基本情報【内部】!$C$74</f>
        <v>0</v>
      </c>
      <c r="BJ12" s="110">
        <f>基本情報【内部】!$C$75</f>
        <v>0</v>
      </c>
      <c r="BK12" s="117" t="s">
        <v>1081</v>
      </c>
      <c r="BL12" s="110"/>
      <c r="BM12" s="110"/>
      <c r="BN12" s="110"/>
      <c r="BO12" s="110"/>
      <c r="BP12" s="117" t="s">
        <v>820</v>
      </c>
      <c r="BQ12" s="110"/>
      <c r="BR12" s="110"/>
      <c r="BS12" s="110"/>
      <c r="BT12" s="110"/>
      <c r="BU12" s="117" t="s">
        <v>1082</v>
      </c>
      <c r="BV12" s="110" t="s">
        <v>659</v>
      </c>
      <c r="BW12" s="110" t="s">
        <v>660</v>
      </c>
      <c r="BX12" s="110"/>
      <c r="BY12" s="110"/>
      <c r="BZ12" s="110"/>
      <c r="CA12" s="110"/>
      <c r="CB12" s="110"/>
      <c r="CC12" s="110"/>
      <c r="CD12" s="110"/>
      <c r="CE12" s="52" t="s">
        <v>661</v>
      </c>
      <c r="CF12" s="52" t="s">
        <v>658</v>
      </c>
      <c r="CG12" s="110"/>
      <c r="CH12" s="52" t="s">
        <v>662</v>
      </c>
      <c r="CI12" s="52" t="s">
        <v>660</v>
      </c>
      <c r="CJ12" s="110"/>
      <c r="CK12" s="22" t="s">
        <v>663</v>
      </c>
      <c r="CL12" s="22" t="s">
        <v>658</v>
      </c>
      <c r="CM12" s="110"/>
      <c r="CN12" s="52" t="s">
        <v>664</v>
      </c>
      <c r="CO12" s="52" t="s">
        <v>658</v>
      </c>
      <c r="CP12" s="110"/>
      <c r="CQ12" s="110"/>
      <c r="CR12" s="110"/>
      <c r="CS12" s="110"/>
      <c r="CT12" s="110"/>
      <c r="CU12" s="110"/>
      <c r="CV12" s="110"/>
      <c r="CW12" s="110"/>
      <c r="CX12" s="117" t="s">
        <v>825</v>
      </c>
      <c r="CY12" s="209" t="str">
        <f>IF(CX12="0","",VALUE(IF(LEFT(基本情報【内部】!$C$6,1)="5","令和",IF(LEFT(基本情報【内部】!$C$6,1)="4","平成",IF(LEFT(基本情報【内部】!$C$6,1)="3","昭和",IF(LEFT(基本情報【内部】!$C$6,1)="2","大正",FALSE))))&amp;MID(基本情報【内部】!$C$6,2,2)&amp;"年"&amp;MID(基本情報【内部】!$C$6,4,2)&amp;"月"&amp;RIGHT(基本情報【内部】!$C$6,2)&amp;"日"))</f>
        <v/>
      </c>
      <c r="CZ12" s="209" t="str">
        <f>IF(CX12="0","",VALUE(IF(LEFT(基本情報【内部】!$C$7,1)="5","令和",IF(LEFT(基本情報【内部】!$C$7,1)="4","平成",IF(LEFT(基本情報【内部】!$C$7,1)="3","昭和",IF(LEFT(基本情報【内部】!$C$7,1)="2","大正",FALSE))))&amp;MID(基本情報【内部】!$C$7,2,2)&amp;"年"&amp;MID(基本情報【内部】!$C$7,4,2)&amp;"月"&amp;RIGHT(基本情報【内部】!$C$7,2)&amp;"日"))</f>
        <v/>
      </c>
      <c r="DA12" s="209" t="str">
        <f>IF(CX12="0","",VALUE(IF(LEFT(基本情報【内部】!$C$8,1)="5","令和",IF(LEFT(基本情報【内部】!$C$8,1)="4","平成",IF(LEFT(基本情報【内部】!$C$8,1)="3","昭和",IF(LEFT(基本情報【内部】!$C$8,1)="2","大正",FALSE))))&amp;MID(基本情報【内部】!$C$8,2,2)&amp;"年"&amp;MID(基本情報【内部】!$C$8,4,2)&amp;"月"&amp;RIGHT(基本情報【内部】!$C$8,2)&amp;"日"))</f>
        <v/>
      </c>
      <c r="DB12" s="114">
        <v>0</v>
      </c>
      <c r="DC12" s="114">
        <v>0</v>
      </c>
      <c r="DD12" s="114">
        <v>0</v>
      </c>
      <c r="DE12" s="114">
        <v>0</v>
      </c>
      <c r="DF12" s="114">
        <v>0</v>
      </c>
      <c r="DG12" s="110" t="e">
        <f>基本情報【内部】!$C$25</f>
        <v>#N/A</v>
      </c>
      <c r="DH12" s="213" t="str">
        <f>IF(基本情報シート!C15="","",基本情報【内部】!$C$27)</f>
        <v/>
      </c>
      <c r="DI12" s="110">
        <v>0</v>
      </c>
      <c r="DJ12" s="110">
        <f>基本情報【内部】!$C$67</f>
        <v>0</v>
      </c>
      <c r="DK12" s="22" t="s">
        <v>832</v>
      </c>
      <c r="DL12" s="22" t="s">
        <v>832</v>
      </c>
      <c r="DM12" s="117" t="s">
        <v>1083</v>
      </c>
      <c r="DN12" s="110"/>
      <c r="DO12" s="117" t="s">
        <v>1084</v>
      </c>
      <c r="DP12" s="110"/>
      <c r="DQ12" s="112"/>
      <c r="DR12" s="112"/>
      <c r="DS12" s="112"/>
      <c r="DT12" s="110"/>
      <c r="DU12" s="110">
        <f>基本情報【内部】!$C$69</f>
        <v>0</v>
      </c>
      <c r="DV12" s="110" t="str">
        <f>基本情報【内部】!$C$53</f>
        <v/>
      </c>
      <c r="DW12" s="209" t="e">
        <f>VALUE(IF(LEFT(基本情報【内部】!$C$55,1)="5","令和",IF(LEFT(基本情報【内部】!$C$55,1)="4","平成",IF(LEFT(基本情報【内部】!$C$55,1)="3","昭和",IF(LEFT(基本情報【内部】!$C$55,1)="2","大正",FALSE))))&amp;MID(基本情報【内部】!$C$55,2,2)&amp;"年"&amp;MID(基本情報【内部】!$C$55,4,2)&amp;"月"&amp;RIGHT(基本情報【内部】!$C$55,2)&amp;"日")</f>
        <v>#VALUE!</v>
      </c>
      <c r="DX12" s="209" t="e">
        <f>VALUE(IF(LEFT(基本情報【内部】!$C$55,1)="5","令和",IF(LEFT(基本情報【内部】!$C$55,1)="4","平成",IF(LEFT(基本情報【内部】!$C$55,1)="3","昭和",IF(LEFT(基本情報【内部】!$C$55,1)="2","大正",FALSE))))&amp;MID(基本情報【内部】!$C$55,2,2)&amp;"年"&amp;MID(基本情報【内部】!$C$55,4,2)&amp;"月"&amp;RIGHT(基本情報【内部】!$C$55,2)&amp;"日")</f>
        <v>#VALUE!</v>
      </c>
      <c r="DY12" s="110">
        <f>基本情報【内部】!$C$56</f>
        <v>0</v>
      </c>
      <c r="DZ12" s="110"/>
      <c r="EA12" s="110"/>
      <c r="EB12" s="110"/>
      <c r="EC12" s="110"/>
      <c r="ED12" s="110" t="str">
        <f>基本情報【内部】!$C$57</f>
        <v/>
      </c>
      <c r="EE12" s="209" t="e">
        <f>VALUE(IF(LEFT(基本情報【内部】!$C$59,1)="5","令和",IF(LEFT(基本情報【内部】!$C$59,1)="4","平成",IF(LEFT(基本情報【内部】!$C$59,1)="3","昭和",IF(LEFT(基本情報【内部】!$C$59,1)="2","大正",FALSE))))&amp;MID(基本情報【内部】!$C$59,2,2)&amp;"年"&amp;MID(基本情報【内部】!$C$59,4,2)&amp;"月"&amp;RIGHT(基本情報【内部】!$C$59,2)&amp;"日")</f>
        <v>#VALUE!</v>
      </c>
      <c r="EF12" s="209" t="e">
        <f>VALUE(IF(LEFT(基本情報【内部】!$C$59,1)="5","令和",IF(LEFT(基本情報【内部】!$C$59,1)="4","平成",IF(LEFT(基本情報【内部】!$C$59,1)="3","昭和",IF(LEFT(基本情報【内部】!$C$59,1)="2","大正",FALSE))))&amp;MID(基本情報【内部】!$C$59,2,2)&amp;"年"&amp;MID(基本情報【内部】!$C$59,4,2)&amp;"月"&amp;RIGHT(基本情報【内部】!$C$59,2)&amp;"日")</f>
        <v>#VALUE!</v>
      </c>
      <c r="EG12" s="110">
        <f>基本情報【内部】!$C$60</f>
        <v>0</v>
      </c>
      <c r="EH12" s="110"/>
      <c r="EI12" s="113"/>
      <c r="EJ12" s="113"/>
      <c r="EK12" s="113"/>
      <c r="EL12" s="110" t="str">
        <f>基本情報【内部】!$C$61</f>
        <v/>
      </c>
      <c r="EM12" s="209" t="e">
        <f>VALUE(IF(LEFT(基本情報【内部】!$C$63,1)="5","令和",IF(LEFT(基本情報【内部】!$C$63,1)="4","平成",IF(LEFT(基本情報【内部】!$C$63,1)="3","昭和",IF(LEFT(基本情報【内部】!$C$63,1)="2","大正",FALSE))))&amp;MID(基本情報【内部】!$C$63,2,2)&amp;"年"&amp;MID(基本情報【内部】!$C$63,4,2)&amp;"月"&amp;RIGHT(基本情報【内部】!$C$63,2)&amp;"日")</f>
        <v>#VALUE!</v>
      </c>
      <c r="EN12" s="209" t="e">
        <f>VALUE(IF(LEFT(基本情報【内部】!$C$63,1)="5","令和",IF(LEFT(基本情報【内部】!$C$63,1)="4","平成",IF(LEFT(基本情報【内部】!$C$63,1)="3","昭和",IF(LEFT(基本情報【内部】!$C$63,1)="2","大正",FALSE))))&amp;MID(基本情報【内部】!$C$63,2,2)&amp;"年"&amp;MID(基本情報【内部】!$C$63,4,2)&amp;"月"&amp;RIGHT(基本情報【内部】!$C$63,2)&amp;"日")</f>
        <v>#VALUE!</v>
      </c>
      <c r="EO12" s="110">
        <f>基本情報【内部】!$C$64</f>
        <v>0</v>
      </c>
      <c r="EP12" s="110"/>
      <c r="EQ12" s="110"/>
      <c r="ER12" s="110"/>
      <c r="ES12" s="110"/>
      <c r="ET12" s="210" t="e">
        <f>VALUE(IF(LEFT(基本情報【内部】!$C$44,1)="5","令和",IF(LEFT(基本情報【内部】!$C$44,1)="4","平成",IF(LEFT(基本情報【内部】!$C$44,1)="3","昭和",IF(LEFT(基本情報【内部】!$C$44,1)="2","大正",FALSE))))&amp;MID(基本情報【内部】!$C$44,2,2)&amp;"年"&amp;MID(基本情報【内部】!$C$44,4,2)&amp;"月"&amp;RIGHT(基本情報【内部】!$C$44,2)&amp;"日")</f>
        <v>#VALUE!</v>
      </c>
      <c r="EU12" s="110">
        <f>基本情報【内部】!$C$45</f>
        <v>0</v>
      </c>
      <c r="EV12" s="110">
        <f>基本情報【内部】!$C$46</f>
        <v>0</v>
      </c>
      <c r="EW12" s="110">
        <f>基本情報【内部】!$C$47</f>
        <v>0</v>
      </c>
      <c r="EX12" s="110">
        <f>基本情報【内部】!$C$48</f>
        <v>0</v>
      </c>
      <c r="EY12" s="112" t="e">
        <f>基本情報【内部】!$C$42</f>
        <v>#N/A</v>
      </c>
      <c r="EZ12" s="110"/>
      <c r="FA12" s="110"/>
      <c r="FB12" s="110"/>
      <c r="FC12" s="110"/>
      <c r="FD12" s="110"/>
      <c r="FE12" s="208" t="str">
        <f>基本情報【内部】!$C$18</f>
        <v/>
      </c>
      <c r="FF12" s="110"/>
      <c r="FG12" s="116" t="s">
        <v>832</v>
      </c>
      <c r="FH12" s="116">
        <f>基本情報シート!C40</f>
        <v>0</v>
      </c>
      <c r="FI12" s="117" t="s">
        <v>1129</v>
      </c>
      <c r="FJ12" s="116">
        <v>0</v>
      </c>
      <c r="FK12" s="110"/>
      <c r="FL12" s="110"/>
      <c r="FM12" s="110"/>
      <c r="FN12" s="110"/>
    </row>
    <row r="13" spans="1:170">
      <c r="A13" s="132" t="s">
        <v>885</v>
      </c>
      <c r="AH13" s="197"/>
    </row>
    <row r="14" spans="1:170">
      <c r="A14" s="133" t="s">
        <v>886</v>
      </c>
    </row>
  </sheetData>
  <mergeCells count="1">
    <mergeCell ref="A1:A2"/>
  </mergeCells>
  <phoneticPr fontId="4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O6"/>
  <sheetViews>
    <sheetView zoomScaleNormal="100" workbookViewId="0">
      <selection activeCell="E15" sqref="E15"/>
    </sheetView>
  </sheetViews>
  <sheetFormatPr defaultRowHeight="12"/>
  <cols>
    <col min="2" max="2" width="10.42578125" bestFit="1" customWidth="1"/>
    <col min="3" max="3" width="9.7109375" bestFit="1" customWidth="1"/>
    <col min="4" max="4" width="10.28515625" bestFit="1" customWidth="1"/>
    <col min="5" max="5" width="11.28515625" bestFit="1" customWidth="1"/>
    <col min="6" max="6" width="11.140625" bestFit="1" customWidth="1"/>
    <col min="7" max="7" width="10.28515625" bestFit="1" customWidth="1"/>
    <col min="8" max="8" width="15.42578125" bestFit="1" customWidth="1"/>
    <col min="9" max="9" width="14.42578125" bestFit="1" customWidth="1"/>
    <col min="10" max="10" width="15.42578125" bestFit="1" customWidth="1"/>
    <col min="11" max="12" width="19.42578125" bestFit="1" customWidth="1"/>
    <col min="13" max="15" width="9.7109375" bestFit="1" customWidth="1"/>
  </cols>
  <sheetData>
    <row r="1" spans="1:15">
      <c r="A1" s="20" t="s">
        <v>713</v>
      </c>
      <c r="B1" s="20" t="s">
        <v>714</v>
      </c>
      <c r="C1" s="54" t="s">
        <v>715</v>
      </c>
      <c r="D1" s="20" t="s">
        <v>716</v>
      </c>
      <c r="E1" s="20" t="s">
        <v>717</v>
      </c>
      <c r="F1" s="196" t="s">
        <v>718</v>
      </c>
      <c r="G1" s="195" t="s">
        <v>719</v>
      </c>
      <c r="H1" s="55" t="s">
        <v>720</v>
      </c>
      <c r="I1" s="195" t="s">
        <v>721</v>
      </c>
      <c r="J1" s="55" t="s">
        <v>722</v>
      </c>
      <c r="K1" s="55" t="s">
        <v>724</v>
      </c>
      <c r="L1" s="55" t="s">
        <v>725</v>
      </c>
      <c r="M1" s="56" t="s">
        <v>723</v>
      </c>
      <c r="N1" s="56" t="s">
        <v>723</v>
      </c>
      <c r="O1" s="56" t="s">
        <v>723</v>
      </c>
    </row>
    <row r="2" spans="1:15" ht="21" customHeight="1">
      <c r="A2" s="4">
        <f>基本情報【内部】!$C$3</f>
        <v>0</v>
      </c>
      <c r="B2" s="4" t="str">
        <f>基本情報【内部】!$C$13&amp;"　"&amp;基本情報【内部】!$C$14</f>
        <v>0　0</v>
      </c>
      <c r="C2" s="6">
        <f>基本情報【内部】!$C$28</f>
        <v>0</v>
      </c>
      <c r="D2" s="4" t="str">
        <f>基本情報【内部】!C11</f>
        <v>022</v>
      </c>
      <c r="E2" s="108" t="str">
        <f>職種</f>
        <v>看護師</v>
      </c>
      <c r="F2" s="4">
        <f>基本情報【内部】!$C$5</f>
        <v>5080401</v>
      </c>
      <c r="G2" s="4">
        <f>基本情報【内部】!C37</f>
        <v>3</v>
      </c>
      <c r="H2" s="4" t="str">
        <f>VLOOKUP(G2,'PD（初任給）'!$D$5:$E$7,2,FALSE)</f>
        <v>看護師等（常勤）</v>
      </c>
      <c r="I2" s="4" t="e">
        <f>基本情報【内部】!$C$41</f>
        <v>#N/A</v>
      </c>
      <c r="J2" s="4" t="str">
        <f>IF(ISNA(VLOOKUP(I2,'PD（基本情報）'!$C$34:$D$43,2,FALSE)),"",(VLOOKUP(I2,'PD（基本情報）'!$C$34:$D$43,2,FALSE)))</f>
        <v/>
      </c>
      <c r="K2" s="4">
        <f>基本情報【内部】!C51</f>
        <v>0</v>
      </c>
      <c r="L2" s="4">
        <f>基本情報【内部】!C55</f>
        <v>0</v>
      </c>
      <c r="M2" s="4"/>
      <c r="N2" s="4"/>
      <c r="O2" s="4"/>
    </row>
    <row r="3" spans="1:15">
      <c r="J3" s="95"/>
      <c r="K3" s="95"/>
    </row>
    <row r="4" spans="1:15">
      <c r="J4" s="95"/>
    </row>
    <row r="5" spans="1:15">
      <c r="J5" s="95"/>
    </row>
    <row r="6" spans="1:15">
      <c r="J6" s="95"/>
      <c r="K6" s="95"/>
    </row>
  </sheetData>
  <sheetProtection password="C7CE" sheet="1"/>
  <phoneticPr fontId="43"/>
  <pageMargins left="0.7" right="0.7" top="0.75" bottom="0.75" header="0.3" footer="0.3"/>
  <pageSetup paperSize="8" orientation="landscape" r:id="rId1"/>
  <headerFooter>
    <oddHeader>&amp;R&amp;D&amp;T</oddHead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P61"/>
  <sheetViews>
    <sheetView zoomScaleNormal="100" workbookViewId="0">
      <pane ySplit="1" topLeftCell="A2" activePane="bottomLeft" state="frozen"/>
      <selection activeCell="B11" sqref="B11:I11"/>
      <selection pane="bottomLeft" activeCell="B11" sqref="B11:I11"/>
    </sheetView>
  </sheetViews>
  <sheetFormatPr defaultRowHeight="12"/>
  <cols>
    <col min="1" max="1" width="3.140625" bestFit="1" customWidth="1"/>
    <col min="3" max="3" width="10.42578125" bestFit="1" customWidth="1"/>
    <col min="4" max="4" width="9.7109375" bestFit="1" customWidth="1"/>
    <col min="5" max="5" width="10.28515625" bestFit="1" customWidth="1"/>
    <col min="6" max="6" width="11.28515625" bestFit="1" customWidth="1"/>
    <col min="7" max="8" width="15.28515625" bestFit="1" customWidth="1"/>
    <col min="9" max="9" width="20.28515625" customWidth="1"/>
    <col min="10" max="10" width="13.140625" customWidth="1"/>
    <col min="11" max="11" width="12.42578125" bestFit="1" customWidth="1"/>
    <col min="12" max="12" width="13.28515625" bestFit="1" customWidth="1"/>
    <col min="13" max="13" width="14.42578125" bestFit="1" customWidth="1"/>
    <col min="14" max="14" width="19.5703125" customWidth="1"/>
    <col min="15" max="15" width="34.7109375" customWidth="1"/>
    <col min="16" max="16" width="7.28515625" bestFit="1" customWidth="1"/>
  </cols>
  <sheetData>
    <row r="1" spans="1:16">
      <c r="B1" s="98" t="s">
        <v>713</v>
      </c>
      <c r="C1" s="98" t="s">
        <v>714</v>
      </c>
      <c r="D1" s="99" t="s">
        <v>715</v>
      </c>
      <c r="E1" s="100" t="s">
        <v>716</v>
      </c>
      <c r="F1" s="100" t="s">
        <v>717</v>
      </c>
      <c r="G1" s="101" t="s">
        <v>726</v>
      </c>
      <c r="H1" s="101" t="s">
        <v>727</v>
      </c>
      <c r="I1" s="101" t="s">
        <v>728</v>
      </c>
      <c r="J1" s="101" t="s">
        <v>729</v>
      </c>
      <c r="K1" s="102" t="s">
        <v>730</v>
      </c>
      <c r="L1" s="104" t="s">
        <v>731</v>
      </c>
      <c r="M1" s="102" t="s">
        <v>732</v>
      </c>
      <c r="N1" s="190" t="s">
        <v>733</v>
      </c>
      <c r="O1" s="191" t="s">
        <v>976</v>
      </c>
      <c r="P1" s="106" t="s">
        <v>734</v>
      </c>
    </row>
    <row r="2" spans="1:16">
      <c r="A2" s="97">
        <v>1</v>
      </c>
      <c r="B2" s="92">
        <f>基本情報【内部】!$C$3</f>
        <v>0</v>
      </c>
      <c r="C2" s="92" t="str">
        <f>基本情報【内部】!$C$13&amp;"　"&amp;基本情報【内部】!$C$14</f>
        <v>0　0</v>
      </c>
      <c r="D2" s="103">
        <f>基本情報【内部】!$C$28</f>
        <v>0</v>
      </c>
      <c r="E2" s="92" t="str">
        <f>基本情報【内部】!$C$11</f>
        <v>022</v>
      </c>
      <c r="F2" s="92" t="str">
        <f>基本情報【内部】!$C$12</f>
        <v>看護師</v>
      </c>
      <c r="G2" s="92">
        <f>VLOOKUP(A2,経歴シート!$A$14:$I$74,2,FALSE)</f>
        <v>0</v>
      </c>
      <c r="H2" s="92">
        <f>VLOOKUP(A2,経歴シート!$A$14:$I$74,3,FALSE)</f>
        <v>0</v>
      </c>
      <c r="I2" s="92">
        <f>VLOOKUP(A2,経歴シート!$A$14:$I$74,4,FALSE)</f>
        <v>0</v>
      </c>
      <c r="J2" s="92">
        <f>VLOOKUP(A2,経歴シート!$A$14:$I$74,5,FALSE)</f>
        <v>0</v>
      </c>
      <c r="K2" s="92" t="str">
        <f>IF(ISNA(VLOOKUP(L2,'PD（初任給）'!$B$12:$E$17,4,FALSE)),"",(VLOOKUP(L2,'PD（初任給）'!$B$12:$E$17,4,FALSE)))</f>
        <v/>
      </c>
      <c r="L2" s="105">
        <f>VLOOKUP(A2,経歴シート!$A$14:$I$74,6,FALSE)</f>
        <v>0</v>
      </c>
      <c r="M2" s="92" t="str">
        <f>IF(ISNA(VLOOKUP(O2,'PD（初任給）'!$B$31:$E$37,4,FALSE)),"",(VLOOKUP(O2,'PD（初任給）'!$B$31:$E$37,4,FALSE)))</f>
        <v/>
      </c>
      <c r="N2" s="92" t="str">
        <f>IF(ISNA(VLOOKUP(O2,'PD（初任給）'!$B$31:$D$37,3,FALSE)),"",(VLOOKUP(O2,'PD（初任給）'!$B$31:$D$37,3,FALSE)))</f>
        <v/>
      </c>
      <c r="O2" s="92">
        <f>VLOOKUP(A2,経歴シート!$A$14:$I$74,7,FALSE)</f>
        <v>0</v>
      </c>
      <c r="P2" s="107">
        <f>VLOOKUP(A2,経歴シート!$A$14:$I$74,8,FALSE)</f>
        <v>0</v>
      </c>
    </row>
    <row r="3" spans="1:16">
      <c r="A3" s="97">
        <v>2</v>
      </c>
      <c r="B3" s="92">
        <f>基本情報【内部】!$C$3</f>
        <v>0</v>
      </c>
      <c r="C3" s="92" t="str">
        <f>基本情報【内部】!$C$13&amp;"　"&amp;基本情報【内部】!$C$14</f>
        <v>0　0</v>
      </c>
      <c r="D3" s="103">
        <f>基本情報【内部】!$C$28</f>
        <v>0</v>
      </c>
      <c r="E3" s="92" t="str">
        <f>基本情報【内部】!$C$11</f>
        <v>022</v>
      </c>
      <c r="F3" s="92" t="str">
        <f>基本情報【内部】!$C$12</f>
        <v>看護師</v>
      </c>
      <c r="G3" s="92">
        <f>VLOOKUP(A3,経歴シート!$A$14:$I$74,2,FALSE)</f>
        <v>0</v>
      </c>
      <c r="H3" s="92">
        <f>VLOOKUP(A3,経歴シート!$A$14:$I$74,3,FALSE)</f>
        <v>0</v>
      </c>
      <c r="I3" s="92">
        <f>VLOOKUP(A3,経歴シート!$A$14:$I$74,4,FALSE)</f>
        <v>0</v>
      </c>
      <c r="J3" s="92">
        <f>VLOOKUP(A3,経歴シート!$A$14:$I$74,5,FALSE)</f>
        <v>0</v>
      </c>
      <c r="K3" s="92" t="str">
        <f>IF(ISNA(VLOOKUP(L3,'PD（初任給）'!$B$12:$E$17,4,FALSE)),"",(VLOOKUP(L3,'PD（初任給）'!$B$12:$E$17,4,FALSE)))</f>
        <v/>
      </c>
      <c r="L3" s="105">
        <f>VLOOKUP(A3,経歴シート!$A$14:$I$74,6,FALSE)</f>
        <v>0</v>
      </c>
      <c r="M3" s="92" t="str">
        <f>IF(ISNA(VLOOKUP(O3,'PD（初任給）'!$B$31:$E$37,4,FALSE)),"",(VLOOKUP(O3,'PD（初任給）'!$B$31:$E$37,4,FALSE)))</f>
        <v/>
      </c>
      <c r="N3" s="92" t="str">
        <f>IF(ISNA(VLOOKUP(O3,'PD（初任給）'!$B$31:$D$37,3,FALSE)),"",(VLOOKUP(O3,'PD（初任給）'!$B$31:$D$37,3,FALSE)))</f>
        <v/>
      </c>
      <c r="O3" s="92">
        <f>VLOOKUP(A3,経歴シート!$A$14:$I$74,7,FALSE)</f>
        <v>0</v>
      </c>
      <c r="P3" s="107">
        <f>VLOOKUP(A3,経歴シート!$A$14:$I$74,8,FALSE)</f>
        <v>0</v>
      </c>
    </row>
    <row r="4" spans="1:16">
      <c r="A4" s="97">
        <v>3</v>
      </c>
      <c r="B4" s="92">
        <f>基本情報【内部】!$C$3</f>
        <v>0</v>
      </c>
      <c r="C4" s="92" t="str">
        <f>基本情報【内部】!$C$13&amp;"　"&amp;基本情報【内部】!$C$14</f>
        <v>0　0</v>
      </c>
      <c r="D4" s="103">
        <f>基本情報【内部】!$C$28</f>
        <v>0</v>
      </c>
      <c r="E4" s="92" t="str">
        <f>基本情報【内部】!$C$11</f>
        <v>022</v>
      </c>
      <c r="F4" s="92" t="str">
        <f>基本情報【内部】!$C$12</f>
        <v>看護師</v>
      </c>
      <c r="G4" s="92">
        <f>VLOOKUP(A4,経歴シート!$A$14:$I$74,2,FALSE)</f>
        <v>0</v>
      </c>
      <c r="H4" s="92">
        <f>VLOOKUP(A4,経歴シート!$A$14:$I$74,3,FALSE)</f>
        <v>0</v>
      </c>
      <c r="I4" s="92">
        <f>VLOOKUP(A4,経歴シート!$A$14:$I$74,4,FALSE)</f>
        <v>0</v>
      </c>
      <c r="J4" s="92">
        <f>VLOOKUP(A4,経歴シート!$A$14:$I$74,5,FALSE)</f>
        <v>0</v>
      </c>
      <c r="K4" s="92" t="str">
        <f>IF(ISNA(VLOOKUP(L4,'PD（初任給）'!$B$12:$E$17,4,FALSE)),"",(VLOOKUP(L4,'PD（初任給）'!$B$12:$E$17,4,FALSE)))</f>
        <v/>
      </c>
      <c r="L4" s="105">
        <f>VLOOKUP(A4,経歴シート!$A$14:$I$74,6,FALSE)</f>
        <v>0</v>
      </c>
      <c r="M4" s="92" t="str">
        <f>IF(ISNA(VLOOKUP(O4,'PD（初任給）'!$B$31:$E$37,4,FALSE)),"",(VLOOKUP(O4,'PD（初任給）'!$B$31:$E$37,4,FALSE)))</f>
        <v/>
      </c>
      <c r="N4" s="92" t="str">
        <f>IF(ISNA(VLOOKUP(O4,'PD（初任給）'!$B$31:$D$37,3,FALSE)),"",(VLOOKUP(O4,'PD（初任給）'!$B$31:$D$37,3,FALSE)))</f>
        <v/>
      </c>
      <c r="O4" s="92">
        <f>VLOOKUP(A4,経歴シート!$A$14:$I$74,7,FALSE)</f>
        <v>0</v>
      </c>
      <c r="P4" s="107">
        <f>VLOOKUP(A4,経歴シート!$A$14:$I$74,8,FALSE)</f>
        <v>0</v>
      </c>
    </row>
    <row r="5" spans="1:16">
      <c r="A5" s="97">
        <v>4</v>
      </c>
      <c r="B5" s="92">
        <f>基本情報【内部】!$C$3</f>
        <v>0</v>
      </c>
      <c r="C5" s="92" t="str">
        <f>基本情報【内部】!$C$13&amp;"　"&amp;基本情報【内部】!$C$14</f>
        <v>0　0</v>
      </c>
      <c r="D5" s="103">
        <f>基本情報【内部】!$C$28</f>
        <v>0</v>
      </c>
      <c r="E5" s="92" t="str">
        <f>基本情報【内部】!$C$11</f>
        <v>022</v>
      </c>
      <c r="F5" s="92" t="str">
        <f>基本情報【内部】!$C$12</f>
        <v>看護師</v>
      </c>
      <c r="G5" s="92">
        <f>VLOOKUP(A5,経歴シート!$A$14:$I$74,2,FALSE)</f>
        <v>0</v>
      </c>
      <c r="H5" s="92">
        <f>VLOOKUP(A5,経歴シート!$A$14:$I$74,3,FALSE)</f>
        <v>0</v>
      </c>
      <c r="I5" s="92">
        <f>VLOOKUP(A5,経歴シート!$A$14:$I$74,4,FALSE)</f>
        <v>0</v>
      </c>
      <c r="J5" s="92">
        <f>VLOOKUP(A5,経歴シート!$A$14:$I$74,5,FALSE)</f>
        <v>0</v>
      </c>
      <c r="K5" s="92" t="str">
        <f>IF(ISNA(VLOOKUP(L5,'PD（初任給）'!$B$12:$E$17,4,FALSE)),"",(VLOOKUP(L5,'PD（初任給）'!$B$12:$E$17,4,FALSE)))</f>
        <v/>
      </c>
      <c r="L5" s="105">
        <f>VLOOKUP(A5,経歴シート!$A$14:$I$74,6,FALSE)</f>
        <v>0</v>
      </c>
      <c r="M5" s="92" t="str">
        <f>IF(ISNA(VLOOKUP(O5,'PD（初任給）'!$B$31:$E$37,4,FALSE)),"",(VLOOKUP(O5,'PD（初任給）'!$B$31:$E$37,4,FALSE)))</f>
        <v/>
      </c>
      <c r="N5" s="92" t="str">
        <f>IF(ISNA(VLOOKUP(O5,'PD（初任給）'!$B$31:$D$37,3,FALSE)),"",(VLOOKUP(O5,'PD（初任給）'!$B$31:$D$37,3,FALSE)))</f>
        <v/>
      </c>
      <c r="O5" s="92">
        <f>VLOOKUP(A5,経歴シート!$A$14:$I$74,7,FALSE)</f>
        <v>0</v>
      </c>
      <c r="P5" s="107">
        <f>VLOOKUP(A5,経歴シート!$A$14:$I$74,8,FALSE)</f>
        <v>0</v>
      </c>
    </row>
    <row r="6" spans="1:16">
      <c r="A6" s="97">
        <v>5</v>
      </c>
      <c r="B6" s="92">
        <f>基本情報【内部】!$C$3</f>
        <v>0</v>
      </c>
      <c r="C6" s="92" t="str">
        <f>基本情報【内部】!$C$13&amp;"　"&amp;基本情報【内部】!$C$14</f>
        <v>0　0</v>
      </c>
      <c r="D6" s="103">
        <f>基本情報【内部】!$C$28</f>
        <v>0</v>
      </c>
      <c r="E6" s="92" t="str">
        <f>基本情報【内部】!$C$11</f>
        <v>022</v>
      </c>
      <c r="F6" s="92" t="str">
        <f>基本情報【内部】!$C$12</f>
        <v>看護師</v>
      </c>
      <c r="G6" s="92">
        <f>VLOOKUP(A6,経歴シート!$A$14:$I$74,2,FALSE)</f>
        <v>0</v>
      </c>
      <c r="H6" s="92">
        <f>VLOOKUP(A6,経歴シート!$A$14:$I$74,3,FALSE)</f>
        <v>0</v>
      </c>
      <c r="I6" s="92">
        <f>VLOOKUP(A6,経歴シート!$A$14:$I$74,4,FALSE)</f>
        <v>0</v>
      </c>
      <c r="J6" s="92">
        <f>VLOOKUP(A6,経歴シート!$A$14:$I$74,5,FALSE)</f>
        <v>0</v>
      </c>
      <c r="K6" s="92" t="str">
        <f>IF(ISNA(VLOOKUP(L6,'PD（初任給）'!$B$12:$E$17,4,FALSE)),"",(VLOOKUP(L6,'PD（初任給）'!$B$12:$E$17,4,FALSE)))</f>
        <v/>
      </c>
      <c r="L6" s="105">
        <f>VLOOKUP(A6,経歴シート!$A$14:$I$74,6,FALSE)</f>
        <v>0</v>
      </c>
      <c r="M6" s="92" t="str">
        <f>IF(ISNA(VLOOKUP(O6,'PD（初任給）'!$B$31:$E$37,4,FALSE)),"",(VLOOKUP(O6,'PD（初任給）'!$B$31:$E$37,4,FALSE)))</f>
        <v/>
      </c>
      <c r="N6" s="92" t="str">
        <f>IF(ISNA(VLOOKUP(O6,'PD（初任給）'!$B$31:$D$37,3,FALSE)),"",(VLOOKUP(O6,'PD（初任給）'!$B$31:$D$37,3,FALSE)))</f>
        <v/>
      </c>
      <c r="O6" s="92">
        <f>VLOOKUP(A6,経歴シート!$A$14:$I$74,7,FALSE)</f>
        <v>0</v>
      </c>
      <c r="P6" s="107">
        <f>VLOOKUP(A6,経歴シート!$A$14:$I$74,8,FALSE)</f>
        <v>0</v>
      </c>
    </row>
    <row r="7" spans="1:16">
      <c r="A7" s="97">
        <v>6</v>
      </c>
      <c r="B7" s="92">
        <f>基本情報【内部】!$C$3</f>
        <v>0</v>
      </c>
      <c r="C7" s="92" t="str">
        <f>基本情報【内部】!$C$13&amp;"　"&amp;基本情報【内部】!$C$14</f>
        <v>0　0</v>
      </c>
      <c r="D7" s="103">
        <f>基本情報【内部】!$C$28</f>
        <v>0</v>
      </c>
      <c r="E7" s="92" t="str">
        <f>基本情報【内部】!$C$11</f>
        <v>022</v>
      </c>
      <c r="F7" s="92" t="str">
        <f>基本情報【内部】!$C$12</f>
        <v>看護師</v>
      </c>
      <c r="G7" s="92">
        <f>VLOOKUP(A7,経歴シート!$A$14:$I$74,2,FALSE)</f>
        <v>0</v>
      </c>
      <c r="H7" s="92">
        <f>VLOOKUP(A7,経歴シート!$A$14:$I$74,3,FALSE)</f>
        <v>0</v>
      </c>
      <c r="I7" s="92">
        <f>VLOOKUP(A7,経歴シート!$A$14:$I$74,4,FALSE)</f>
        <v>0</v>
      </c>
      <c r="J7" s="92">
        <f>VLOOKUP(A7,経歴シート!$A$14:$I$74,5,FALSE)</f>
        <v>0</v>
      </c>
      <c r="K7" s="92" t="str">
        <f>IF(ISNA(VLOOKUP(L7,'PD（初任給）'!$B$12:$E$17,4,FALSE)),"",(VLOOKUP(L7,'PD（初任給）'!$B$12:$E$17,4,FALSE)))</f>
        <v/>
      </c>
      <c r="L7" s="105">
        <f>VLOOKUP(A7,経歴シート!$A$14:$I$74,6,FALSE)</f>
        <v>0</v>
      </c>
      <c r="M7" s="92" t="str">
        <f>IF(ISNA(VLOOKUP(O7,'PD（初任給）'!$B$31:$E$37,4,FALSE)),"",(VLOOKUP(O7,'PD（初任給）'!$B$31:$E$37,4,FALSE)))</f>
        <v/>
      </c>
      <c r="N7" s="92" t="str">
        <f>IF(ISNA(VLOOKUP(O7,'PD（初任給）'!$B$31:$D$37,3,FALSE)),"",(VLOOKUP(O7,'PD（初任給）'!$B$31:$D$37,3,FALSE)))</f>
        <v/>
      </c>
      <c r="O7" s="92">
        <f>VLOOKUP(A7,経歴シート!$A$14:$I$74,7,FALSE)</f>
        <v>0</v>
      </c>
      <c r="P7" s="107">
        <f>VLOOKUP(A7,経歴シート!$A$14:$I$74,8,FALSE)</f>
        <v>0</v>
      </c>
    </row>
    <row r="8" spans="1:16">
      <c r="A8" s="97">
        <v>7</v>
      </c>
      <c r="B8" s="92">
        <f>基本情報【内部】!$C$3</f>
        <v>0</v>
      </c>
      <c r="C8" s="92" t="str">
        <f>基本情報【内部】!$C$13&amp;"　"&amp;基本情報【内部】!$C$14</f>
        <v>0　0</v>
      </c>
      <c r="D8" s="103">
        <f>基本情報【内部】!$C$28</f>
        <v>0</v>
      </c>
      <c r="E8" s="92" t="str">
        <f>基本情報【内部】!$C$11</f>
        <v>022</v>
      </c>
      <c r="F8" s="92" t="str">
        <f>基本情報【内部】!$C$12</f>
        <v>看護師</v>
      </c>
      <c r="G8" s="92">
        <f>VLOOKUP(A8,経歴シート!$A$14:$I$74,2,FALSE)</f>
        <v>0</v>
      </c>
      <c r="H8" s="92">
        <f>VLOOKUP(A8,経歴シート!$A$14:$I$74,3,FALSE)</f>
        <v>0</v>
      </c>
      <c r="I8" s="92">
        <f>VLOOKUP(A8,経歴シート!$A$14:$I$74,4,FALSE)</f>
        <v>0</v>
      </c>
      <c r="J8" s="92">
        <f>VLOOKUP(A8,経歴シート!$A$14:$I$74,5,FALSE)</f>
        <v>0</v>
      </c>
      <c r="K8" s="92" t="str">
        <f>IF(ISNA(VLOOKUP(L8,'PD（初任給）'!$B$12:$E$17,4,FALSE)),"",(VLOOKUP(L8,'PD（初任給）'!$B$12:$E$17,4,FALSE)))</f>
        <v/>
      </c>
      <c r="L8" s="105">
        <f>VLOOKUP(A8,経歴シート!$A$14:$I$74,6,FALSE)</f>
        <v>0</v>
      </c>
      <c r="M8" s="92" t="str">
        <f>IF(ISNA(VLOOKUP(O8,'PD（初任給）'!$B$31:$E$37,4,FALSE)),"",(VLOOKUP(O8,'PD（初任給）'!$B$31:$E$37,4,FALSE)))</f>
        <v/>
      </c>
      <c r="N8" s="92" t="str">
        <f>IF(ISNA(VLOOKUP(O8,'PD（初任給）'!$B$31:$D$37,3,FALSE)),"",(VLOOKUP(O8,'PD（初任給）'!$B$31:$D$37,3,FALSE)))</f>
        <v/>
      </c>
      <c r="O8" s="92">
        <f>VLOOKUP(A8,経歴シート!$A$14:$I$74,7,FALSE)</f>
        <v>0</v>
      </c>
      <c r="P8" s="107">
        <f>VLOOKUP(A8,経歴シート!$A$14:$I$74,8,FALSE)</f>
        <v>0</v>
      </c>
    </row>
    <row r="9" spans="1:16">
      <c r="A9" s="97">
        <v>8</v>
      </c>
      <c r="B9" s="92">
        <f>基本情報【内部】!$C$3</f>
        <v>0</v>
      </c>
      <c r="C9" s="92" t="str">
        <f>基本情報【内部】!$C$13&amp;"　"&amp;基本情報【内部】!$C$14</f>
        <v>0　0</v>
      </c>
      <c r="D9" s="103">
        <f>基本情報【内部】!$C$28</f>
        <v>0</v>
      </c>
      <c r="E9" s="92" t="str">
        <f>基本情報【内部】!$C$11</f>
        <v>022</v>
      </c>
      <c r="F9" s="92" t="str">
        <f>基本情報【内部】!$C$12</f>
        <v>看護師</v>
      </c>
      <c r="G9" s="92">
        <f>VLOOKUP(A9,経歴シート!$A$14:$I$74,2,FALSE)</f>
        <v>0</v>
      </c>
      <c r="H9" s="92">
        <f>VLOOKUP(A9,経歴シート!$A$14:$I$74,3,FALSE)</f>
        <v>0</v>
      </c>
      <c r="I9" s="92">
        <f>VLOOKUP(A9,経歴シート!$A$14:$I$74,4,FALSE)</f>
        <v>0</v>
      </c>
      <c r="J9" s="92">
        <f>VLOOKUP(A9,経歴シート!$A$14:$I$74,5,FALSE)</f>
        <v>0</v>
      </c>
      <c r="K9" s="92" t="str">
        <f>IF(ISNA(VLOOKUP(L9,'PD（初任給）'!$B$12:$E$17,4,FALSE)),"",(VLOOKUP(L9,'PD（初任給）'!$B$12:$E$17,4,FALSE)))</f>
        <v/>
      </c>
      <c r="L9" s="105">
        <f>VLOOKUP(A9,経歴シート!$A$14:$I$74,6,FALSE)</f>
        <v>0</v>
      </c>
      <c r="M9" s="92" t="str">
        <f>IF(ISNA(VLOOKUP(O9,'PD（初任給）'!$B$31:$E$37,4,FALSE)),"",(VLOOKUP(O9,'PD（初任給）'!$B$31:$E$37,4,FALSE)))</f>
        <v/>
      </c>
      <c r="N9" s="92" t="str">
        <f>IF(ISNA(VLOOKUP(O9,'PD（初任給）'!$B$31:$D$37,3,FALSE)),"",(VLOOKUP(O9,'PD（初任給）'!$B$31:$D$37,3,FALSE)))</f>
        <v/>
      </c>
      <c r="O9" s="92">
        <f>VLOOKUP(A9,経歴シート!$A$14:$I$74,7,FALSE)</f>
        <v>0</v>
      </c>
      <c r="P9" s="107">
        <f>VLOOKUP(A9,経歴シート!$A$14:$I$74,8,FALSE)</f>
        <v>0</v>
      </c>
    </row>
    <row r="10" spans="1:16">
      <c r="A10" s="97">
        <v>9</v>
      </c>
      <c r="B10" s="92">
        <f>基本情報【内部】!$C$3</f>
        <v>0</v>
      </c>
      <c r="C10" s="92" t="str">
        <f>基本情報【内部】!$C$13&amp;"　"&amp;基本情報【内部】!$C$14</f>
        <v>0　0</v>
      </c>
      <c r="D10" s="103">
        <f>基本情報【内部】!$C$28</f>
        <v>0</v>
      </c>
      <c r="E10" s="92" t="str">
        <f>基本情報【内部】!$C$11</f>
        <v>022</v>
      </c>
      <c r="F10" s="92" t="str">
        <f>基本情報【内部】!$C$12</f>
        <v>看護師</v>
      </c>
      <c r="G10" s="92">
        <f>VLOOKUP(A10,経歴シート!$A$14:$I$74,2,FALSE)</f>
        <v>0</v>
      </c>
      <c r="H10" s="92">
        <f>VLOOKUP(A10,経歴シート!$A$14:$I$74,3,FALSE)</f>
        <v>0</v>
      </c>
      <c r="I10" s="92">
        <f>VLOOKUP(A10,経歴シート!$A$14:$I$74,4,FALSE)</f>
        <v>0</v>
      </c>
      <c r="J10" s="92">
        <f>VLOOKUP(A10,経歴シート!$A$14:$I$74,5,FALSE)</f>
        <v>0</v>
      </c>
      <c r="K10" s="92" t="str">
        <f>IF(ISNA(VLOOKUP(L10,'PD（初任給）'!$B$12:$E$17,4,FALSE)),"",(VLOOKUP(L10,'PD（初任給）'!$B$12:$E$17,4,FALSE)))</f>
        <v/>
      </c>
      <c r="L10" s="105">
        <f>VLOOKUP(A10,経歴シート!$A$14:$I$74,6,FALSE)</f>
        <v>0</v>
      </c>
      <c r="M10" s="92" t="str">
        <f>IF(ISNA(VLOOKUP(O10,'PD（初任給）'!$B$31:$E$37,4,FALSE)),"",(VLOOKUP(O10,'PD（初任給）'!$B$31:$E$37,4,FALSE)))</f>
        <v/>
      </c>
      <c r="N10" s="92" t="str">
        <f>IF(ISNA(VLOOKUP(O10,'PD（初任給）'!$B$31:$D$37,3,FALSE)),"",(VLOOKUP(O10,'PD（初任給）'!$B$31:$D$37,3,FALSE)))</f>
        <v/>
      </c>
      <c r="O10" s="92">
        <f>VLOOKUP(A10,経歴シート!$A$14:$I$74,7,FALSE)</f>
        <v>0</v>
      </c>
      <c r="P10" s="107">
        <f>VLOOKUP(A10,経歴シート!$A$14:$I$74,8,FALSE)</f>
        <v>0</v>
      </c>
    </row>
    <row r="11" spans="1:16">
      <c r="A11" s="97">
        <v>10</v>
      </c>
      <c r="B11" s="92">
        <f>基本情報【内部】!$C$3</f>
        <v>0</v>
      </c>
      <c r="C11" s="92" t="str">
        <f>基本情報【内部】!$C$13&amp;"　"&amp;基本情報【内部】!$C$14</f>
        <v>0　0</v>
      </c>
      <c r="D11" s="103">
        <f>基本情報【内部】!$C$28</f>
        <v>0</v>
      </c>
      <c r="E11" s="92" t="str">
        <f>基本情報【内部】!$C$11</f>
        <v>022</v>
      </c>
      <c r="F11" s="92" t="str">
        <f>基本情報【内部】!$C$12</f>
        <v>看護師</v>
      </c>
      <c r="G11" s="92">
        <f>VLOOKUP(A11,経歴シート!$A$14:$I$74,2,FALSE)</f>
        <v>0</v>
      </c>
      <c r="H11" s="92">
        <f>VLOOKUP(A11,経歴シート!$A$14:$I$74,3,FALSE)</f>
        <v>0</v>
      </c>
      <c r="I11" s="92">
        <f>VLOOKUP(A11,経歴シート!$A$14:$I$74,4,FALSE)</f>
        <v>0</v>
      </c>
      <c r="J11" s="92">
        <f>VLOOKUP(A11,経歴シート!$A$14:$I$74,5,FALSE)</f>
        <v>0</v>
      </c>
      <c r="K11" s="92" t="str">
        <f>IF(ISNA(VLOOKUP(L11,'PD（初任給）'!$B$12:$E$17,4,FALSE)),"",(VLOOKUP(L11,'PD（初任給）'!$B$12:$E$17,4,FALSE)))</f>
        <v/>
      </c>
      <c r="L11" s="105">
        <f>VLOOKUP(A11,経歴シート!$A$14:$I$74,6,FALSE)</f>
        <v>0</v>
      </c>
      <c r="M11" s="92" t="str">
        <f>IF(ISNA(VLOOKUP(O11,'PD（初任給）'!$B$31:$E$37,4,FALSE)),"",(VLOOKUP(O11,'PD（初任給）'!$B$31:$E$37,4,FALSE)))</f>
        <v/>
      </c>
      <c r="N11" s="92" t="str">
        <f>IF(ISNA(VLOOKUP(O11,'PD（初任給）'!$B$31:$D$37,3,FALSE)),"",(VLOOKUP(O11,'PD（初任給）'!$B$31:$D$37,3,FALSE)))</f>
        <v/>
      </c>
      <c r="O11" s="92">
        <f>VLOOKUP(A11,経歴シート!$A$14:$I$74,7,FALSE)</f>
        <v>0</v>
      </c>
      <c r="P11" s="107">
        <f>VLOOKUP(A11,経歴シート!$A$14:$I$74,8,FALSE)</f>
        <v>0</v>
      </c>
    </row>
    <row r="12" spans="1:16">
      <c r="A12" s="97">
        <v>11</v>
      </c>
      <c r="B12" s="92">
        <f>基本情報【内部】!$C$3</f>
        <v>0</v>
      </c>
      <c r="C12" s="92" t="str">
        <f>基本情報【内部】!$C$13&amp;"　"&amp;基本情報【内部】!$C$14</f>
        <v>0　0</v>
      </c>
      <c r="D12" s="103">
        <f>基本情報【内部】!$C$28</f>
        <v>0</v>
      </c>
      <c r="E12" s="92" t="str">
        <f>基本情報【内部】!$C$11</f>
        <v>022</v>
      </c>
      <c r="F12" s="92" t="str">
        <f>基本情報【内部】!$C$12</f>
        <v>看護師</v>
      </c>
      <c r="G12" s="92">
        <f>VLOOKUP(A12,経歴シート!$A$14:$I$74,2,FALSE)</f>
        <v>0</v>
      </c>
      <c r="H12" s="92">
        <f>VLOOKUP(A12,経歴シート!$A$14:$I$74,3,FALSE)</f>
        <v>0</v>
      </c>
      <c r="I12" s="92">
        <f>VLOOKUP(A12,経歴シート!$A$14:$I$74,4,FALSE)</f>
        <v>0</v>
      </c>
      <c r="J12" s="92">
        <f>VLOOKUP(A12,経歴シート!$A$14:$I$74,5,FALSE)</f>
        <v>0</v>
      </c>
      <c r="K12" s="92" t="str">
        <f>IF(ISNA(VLOOKUP(L12,'PD（初任給）'!$B$12:$E$17,4,FALSE)),"",(VLOOKUP(L12,'PD（初任給）'!$B$12:$E$17,4,FALSE)))</f>
        <v/>
      </c>
      <c r="L12" s="105">
        <f>VLOOKUP(A12,経歴シート!$A$14:$I$74,6,FALSE)</f>
        <v>0</v>
      </c>
      <c r="M12" s="92" t="str">
        <f>IF(ISNA(VLOOKUP(O12,'PD（初任給）'!$B$31:$E$37,4,FALSE)),"",(VLOOKUP(O12,'PD（初任給）'!$B$31:$E$37,4,FALSE)))</f>
        <v/>
      </c>
      <c r="N12" s="92" t="str">
        <f>IF(ISNA(VLOOKUP(O12,'PD（初任給）'!$B$31:$D$37,3,FALSE)),"",(VLOOKUP(O12,'PD（初任給）'!$B$31:$D$37,3,FALSE)))</f>
        <v/>
      </c>
      <c r="O12" s="92">
        <f>VLOOKUP(A12,経歴シート!$A$14:$I$74,7,FALSE)</f>
        <v>0</v>
      </c>
      <c r="P12" s="107">
        <f>VLOOKUP(A12,経歴シート!$A$14:$I$74,8,FALSE)</f>
        <v>0</v>
      </c>
    </row>
    <row r="13" spans="1:16">
      <c r="A13" s="97">
        <v>12</v>
      </c>
      <c r="B13" s="92">
        <f>基本情報【内部】!$C$3</f>
        <v>0</v>
      </c>
      <c r="C13" s="92" t="str">
        <f>基本情報【内部】!$C$13&amp;"　"&amp;基本情報【内部】!$C$14</f>
        <v>0　0</v>
      </c>
      <c r="D13" s="103">
        <f>基本情報【内部】!$C$28</f>
        <v>0</v>
      </c>
      <c r="E13" s="92" t="str">
        <f>基本情報【内部】!$C$11</f>
        <v>022</v>
      </c>
      <c r="F13" s="92" t="str">
        <f>基本情報【内部】!$C$12</f>
        <v>看護師</v>
      </c>
      <c r="G13" s="92">
        <f>VLOOKUP(A13,経歴シート!$A$14:$I$74,2,FALSE)</f>
        <v>0</v>
      </c>
      <c r="H13" s="92">
        <f>VLOOKUP(A13,経歴シート!$A$14:$I$74,3,FALSE)</f>
        <v>0</v>
      </c>
      <c r="I13" s="92">
        <f>VLOOKUP(A13,経歴シート!$A$14:$I$74,4,FALSE)</f>
        <v>0</v>
      </c>
      <c r="J13" s="92">
        <f>VLOOKUP(A13,経歴シート!$A$14:$I$74,5,FALSE)</f>
        <v>0</v>
      </c>
      <c r="K13" s="92" t="str">
        <f>IF(ISNA(VLOOKUP(L13,'PD（初任給）'!$B$12:$E$17,4,FALSE)),"",(VLOOKUP(L13,'PD（初任給）'!$B$12:$E$17,4,FALSE)))</f>
        <v/>
      </c>
      <c r="L13" s="105">
        <f>VLOOKUP(A13,経歴シート!$A$14:$I$74,6,FALSE)</f>
        <v>0</v>
      </c>
      <c r="M13" s="92" t="str">
        <f>IF(ISNA(VLOOKUP(O13,'PD（初任給）'!$B$31:$E$37,4,FALSE)),"",(VLOOKUP(O13,'PD（初任給）'!$B$31:$E$37,4,FALSE)))</f>
        <v/>
      </c>
      <c r="N13" s="92" t="str">
        <f>IF(ISNA(VLOOKUP(O13,'PD（初任給）'!$B$31:$D$37,3,FALSE)),"",(VLOOKUP(O13,'PD（初任給）'!$B$31:$D$37,3,FALSE)))</f>
        <v/>
      </c>
      <c r="O13" s="92">
        <f>VLOOKUP(A13,経歴シート!$A$14:$I$74,7,FALSE)</f>
        <v>0</v>
      </c>
      <c r="P13" s="107">
        <f>VLOOKUP(A13,経歴シート!$A$14:$I$74,8,FALSE)</f>
        <v>0</v>
      </c>
    </row>
    <row r="14" spans="1:16">
      <c r="A14" s="97">
        <v>13</v>
      </c>
      <c r="B14" s="92">
        <f>基本情報【内部】!$C$3</f>
        <v>0</v>
      </c>
      <c r="C14" s="92" t="str">
        <f>基本情報【内部】!$C$13&amp;"　"&amp;基本情報【内部】!$C$14</f>
        <v>0　0</v>
      </c>
      <c r="D14" s="103">
        <f>基本情報【内部】!$C$28</f>
        <v>0</v>
      </c>
      <c r="E14" s="92" t="str">
        <f>基本情報【内部】!$C$11</f>
        <v>022</v>
      </c>
      <c r="F14" s="92" t="str">
        <f>基本情報【内部】!$C$12</f>
        <v>看護師</v>
      </c>
      <c r="G14" s="92">
        <f>VLOOKUP(A14,経歴シート!$A$14:$I$74,2,FALSE)</f>
        <v>0</v>
      </c>
      <c r="H14" s="92">
        <f>VLOOKUP(A14,経歴シート!$A$14:$I$74,3,FALSE)</f>
        <v>0</v>
      </c>
      <c r="I14" s="92">
        <f>VLOOKUP(A14,経歴シート!$A$14:$I$74,4,FALSE)</f>
        <v>0</v>
      </c>
      <c r="J14" s="92">
        <f>VLOOKUP(A14,経歴シート!$A$14:$I$74,5,FALSE)</f>
        <v>0</v>
      </c>
      <c r="K14" s="92" t="str">
        <f>IF(ISNA(VLOOKUP(L14,'PD（初任給）'!$B$12:$E$17,4,FALSE)),"",(VLOOKUP(L14,'PD（初任給）'!$B$12:$E$17,4,FALSE)))</f>
        <v/>
      </c>
      <c r="L14" s="105">
        <f>VLOOKUP(A14,経歴シート!$A$14:$I$74,6,FALSE)</f>
        <v>0</v>
      </c>
      <c r="M14" s="92" t="str">
        <f>IF(ISNA(VLOOKUP(O14,'PD（初任給）'!$B$31:$E$37,4,FALSE)),"",(VLOOKUP(O14,'PD（初任給）'!$B$31:$E$37,4,FALSE)))</f>
        <v/>
      </c>
      <c r="N14" s="92" t="str">
        <f>IF(ISNA(VLOOKUP(O14,'PD（初任給）'!$B$31:$D$37,3,FALSE)),"",(VLOOKUP(O14,'PD（初任給）'!$B$31:$D$37,3,FALSE)))</f>
        <v/>
      </c>
      <c r="O14" s="92">
        <f>VLOOKUP(A14,経歴シート!$A$14:$I$74,7,FALSE)</f>
        <v>0</v>
      </c>
      <c r="P14" s="107">
        <f>VLOOKUP(A14,経歴シート!$A$14:$I$74,8,FALSE)</f>
        <v>0</v>
      </c>
    </row>
    <row r="15" spans="1:16">
      <c r="A15" s="97">
        <v>14</v>
      </c>
      <c r="B15" s="92">
        <f>基本情報【内部】!$C$3</f>
        <v>0</v>
      </c>
      <c r="C15" s="92" t="str">
        <f>基本情報【内部】!$C$13&amp;"　"&amp;基本情報【内部】!$C$14</f>
        <v>0　0</v>
      </c>
      <c r="D15" s="103">
        <f>基本情報【内部】!$C$28</f>
        <v>0</v>
      </c>
      <c r="E15" s="92" t="str">
        <f>基本情報【内部】!$C$11</f>
        <v>022</v>
      </c>
      <c r="F15" s="92" t="str">
        <f>基本情報【内部】!$C$12</f>
        <v>看護師</v>
      </c>
      <c r="G15" s="92">
        <f>VLOOKUP(A15,経歴シート!$A$14:$I$74,2,FALSE)</f>
        <v>0</v>
      </c>
      <c r="H15" s="92">
        <f>VLOOKUP(A15,経歴シート!$A$14:$I$74,3,FALSE)</f>
        <v>0</v>
      </c>
      <c r="I15" s="92">
        <f>VLOOKUP(A15,経歴シート!$A$14:$I$74,4,FALSE)</f>
        <v>0</v>
      </c>
      <c r="J15" s="92">
        <f>VLOOKUP(A15,経歴シート!$A$14:$I$74,5,FALSE)</f>
        <v>0</v>
      </c>
      <c r="K15" s="92" t="str">
        <f>IF(ISNA(VLOOKUP(L15,'PD（初任給）'!$B$12:$E$17,4,FALSE)),"",(VLOOKUP(L15,'PD（初任給）'!$B$12:$E$17,4,FALSE)))</f>
        <v/>
      </c>
      <c r="L15" s="105">
        <f>VLOOKUP(A15,経歴シート!$A$14:$I$74,6,FALSE)</f>
        <v>0</v>
      </c>
      <c r="M15" s="92" t="str">
        <f>IF(ISNA(VLOOKUP(O15,'PD（初任給）'!$B$31:$E$37,4,FALSE)),"",(VLOOKUP(O15,'PD（初任給）'!$B$31:$E$37,4,FALSE)))</f>
        <v/>
      </c>
      <c r="N15" s="92" t="str">
        <f>IF(ISNA(VLOOKUP(O15,'PD（初任給）'!$B$31:$D$37,3,FALSE)),"",(VLOOKUP(O15,'PD（初任給）'!$B$31:$D$37,3,FALSE)))</f>
        <v/>
      </c>
      <c r="O15" s="92">
        <f>VLOOKUP(A15,経歴シート!$A$14:$I$74,7,FALSE)</f>
        <v>0</v>
      </c>
      <c r="P15" s="107">
        <f>VLOOKUP(A15,経歴シート!$A$14:$I$74,8,FALSE)</f>
        <v>0</v>
      </c>
    </row>
    <row r="16" spans="1:16">
      <c r="A16" s="97">
        <v>15</v>
      </c>
      <c r="B16" s="92">
        <f>基本情報【内部】!$C$3</f>
        <v>0</v>
      </c>
      <c r="C16" s="92" t="str">
        <f>基本情報【内部】!$C$13&amp;"　"&amp;基本情報【内部】!$C$14</f>
        <v>0　0</v>
      </c>
      <c r="D16" s="103">
        <f>基本情報【内部】!$C$28</f>
        <v>0</v>
      </c>
      <c r="E16" s="92" t="str">
        <f>基本情報【内部】!$C$11</f>
        <v>022</v>
      </c>
      <c r="F16" s="92" t="str">
        <f>基本情報【内部】!$C$12</f>
        <v>看護師</v>
      </c>
      <c r="G16" s="92">
        <f>VLOOKUP(A16,経歴シート!$A$14:$I$74,2,FALSE)</f>
        <v>0</v>
      </c>
      <c r="H16" s="92">
        <f>VLOOKUP(A16,経歴シート!$A$14:$I$74,3,FALSE)</f>
        <v>0</v>
      </c>
      <c r="I16" s="92">
        <f>VLOOKUP(A16,経歴シート!$A$14:$I$74,4,FALSE)</f>
        <v>0</v>
      </c>
      <c r="J16" s="92">
        <f>VLOOKUP(A16,経歴シート!$A$14:$I$74,5,FALSE)</f>
        <v>0</v>
      </c>
      <c r="K16" s="92" t="str">
        <f>IF(ISNA(VLOOKUP(L16,'PD（初任給）'!$B$12:$E$17,4,FALSE)),"",(VLOOKUP(L16,'PD（初任給）'!$B$12:$E$17,4,FALSE)))</f>
        <v/>
      </c>
      <c r="L16" s="105">
        <f>VLOOKUP(A16,経歴シート!$A$14:$I$74,6,FALSE)</f>
        <v>0</v>
      </c>
      <c r="M16" s="92" t="str">
        <f>IF(ISNA(VLOOKUP(O16,'PD（初任給）'!$B$31:$E$37,4,FALSE)),"",(VLOOKUP(O16,'PD（初任給）'!$B$31:$E$37,4,FALSE)))</f>
        <v/>
      </c>
      <c r="N16" s="92" t="str">
        <f>IF(ISNA(VLOOKUP(O16,'PD（初任給）'!$B$31:$D$37,3,FALSE)),"",(VLOOKUP(O16,'PD（初任給）'!$B$31:$D$37,3,FALSE)))</f>
        <v/>
      </c>
      <c r="O16" s="92">
        <f>VLOOKUP(A16,経歴シート!$A$14:$I$74,7,FALSE)</f>
        <v>0</v>
      </c>
      <c r="P16" s="107">
        <f>VLOOKUP(A16,経歴シート!$A$14:$I$74,8,FALSE)</f>
        <v>0</v>
      </c>
    </row>
    <row r="17" spans="1:16">
      <c r="A17" s="97">
        <v>16</v>
      </c>
      <c r="B17" s="92">
        <f>基本情報【内部】!$C$3</f>
        <v>0</v>
      </c>
      <c r="C17" s="92" t="str">
        <f>基本情報【内部】!$C$13&amp;"　"&amp;基本情報【内部】!$C$14</f>
        <v>0　0</v>
      </c>
      <c r="D17" s="103">
        <f>基本情報【内部】!$C$28</f>
        <v>0</v>
      </c>
      <c r="E17" s="92" t="str">
        <f>基本情報【内部】!$C$11</f>
        <v>022</v>
      </c>
      <c r="F17" s="92" t="str">
        <f>基本情報【内部】!$C$12</f>
        <v>看護師</v>
      </c>
      <c r="G17" s="92">
        <f>VLOOKUP(A17,経歴シート!$A$14:$I$74,2,FALSE)</f>
        <v>0</v>
      </c>
      <c r="H17" s="92">
        <f>VLOOKUP(A17,経歴シート!$A$14:$I$74,3,FALSE)</f>
        <v>0</v>
      </c>
      <c r="I17" s="92">
        <f>VLOOKUP(A17,経歴シート!$A$14:$I$74,4,FALSE)</f>
        <v>0</v>
      </c>
      <c r="J17" s="92">
        <f>VLOOKUP(A17,経歴シート!$A$14:$I$74,5,FALSE)</f>
        <v>0</v>
      </c>
      <c r="K17" s="92" t="str">
        <f>IF(ISNA(VLOOKUP(L17,'PD（初任給）'!$B$12:$E$17,4,FALSE)),"",(VLOOKUP(L17,'PD（初任給）'!$B$12:$E$17,4,FALSE)))</f>
        <v/>
      </c>
      <c r="L17" s="105">
        <f>VLOOKUP(A17,経歴シート!$A$14:$I$74,6,FALSE)</f>
        <v>0</v>
      </c>
      <c r="M17" s="92" t="str">
        <f>IF(ISNA(VLOOKUP(O17,'PD（初任給）'!$B$31:$E$37,4,FALSE)),"",(VLOOKUP(O17,'PD（初任給）'!$B$31:$E$37,4,FALSE)))</f>
        <v/>
      </c>
      <c r="N17" s="92" t="str">
        <f>IF(ISNA(VLOOKUP(O17,'PD（初任給）'!$B$31:$D$37,3,FALSE)),"",(VLOOKUP(O17,'PD（初任給）'!$B$31:$D$37,3,FALSE)))</f>
        <v/>
      </c>
      <c r="O17" s="92">
        <f>VLOOKUP(A17,経歴シート!$A$14:$I$74,7,FALSE)</f>
        <v>0</v>
      </c>
      <c r="P17" s="107">
        <f>VLOOKUP(A17,経歴シート!$A$14:$I$74,8,FALSE)</f>
        <v>0</v>
      </c>
    </row>
    <row r="18" spans="1:16">
      <c r="A18" s="97">
        <v>17</v>
      </c>
      <c r="B18" s="92">
        <f>基本情報【内部】!$C$3</f>
        <v>0</v>
      </c>
      <c r="C18" s="92" t="str">
        <f>基本情報【内部】!$C$13&amp;"　"&amp;基本情報【内部】!$C$14</f>
        <v>0　0</v>
      </c>
      <c r="D18" s="103">
        <f>基本情報【内部】!$C$28</f>
        <v>0</v>
      </c>
      <c r="E18" s="92" t="str">
        <f>基本情報【内部】!$C$11</f>
        <v>022</v>
      </c>
      <c r="F18" s="92" t="str">
        <f>基本情報【内部】!$C$12</f>
        <v>看護師</v>
      </c>
      <c r="G18" s="92">
        <f>VLOOKUP(A18,経歴シート!$A$14:$I$74,2,FALSE)</f>
        <v>0</v>
      </c>
      <c r="H18" s="92">
        <f>VLOOKUP(A18,経歴シート!$A$14:$I$74,3,FALSE)</f>
        <v>0</v>
      </c>
      <c r="I18" s="92">
        <f>VLOOKUP(A18,経歴シート!$A$14:$I$74,4,FALSE)</f>
        <v>0</v>
      </c>
      <c r="J18" s="92">
        <f>VLOOKUP(A18,経歴シート!$A$14:$I$74,5,FALSE)</f>
        <v>0</v>
      </c>
      <c r="K18" s="92" t="str">
        <f>IF(ISNA(VLOOKUP(L18,'PD（初任給）'!$B$12:$E$17,4,FALSE)),"",(VLOOKUP(L18,'PD（初任給）'!$B$12:$E$17,4,FALSE)))</f>
        <v/>
      </c>
      <c r="L18" s="105">
        <f>VLOOKUP(A18,経歴シート!$A$14:$I$74,6,FALSE)</f>
        <v>0</v>
      </c>
      <c r="M18" s="92" t="str">
        <f>IF(ISNA(VLOOKUP(O18,'PD（初任給）'!$B$31:$E$37,4,FALSE)),"",(VLOOKUP(O18,'PD（初任給）'!$B$31:$E$37,4,FALSE)))</f>
        <v/>
      </c>
      <c r="N18" s="92" t="str">
        <f>IF(ISNA(VLOOKUP(O18,'PD（初任給）'!$B$31:$D$37,3,FALSE)),"",(VLOOKUP(O18,'PD（初任給）'!$B$31:$D$37,3,FALSE)))</f>
        <v/>
      </c>
      <c r="O18" s="92">
        <f>VLOOKUP(A18,経歴シート!$A$14:$I$74,7,FALSE)</f>
        <v>0</v>
      </c>
      <c r="P18" s="107">
        <f>VLOOKUP(A18,経歴シート!$A$14:$I$74,8,FALSE)</f>
        <v>0</v>
      </c>
    </row>
    <row r="19" spans="1:16">
      <c r="A19" s="97">
        <v>18</v>
      </c>
      <c r="B19" s="92">
        <f>基本情報【内部】!$C$3</f>
        <v>0</v>
      </c>
      <c r="C19" s="92" t="str">
        <f>基本情報【内部】!$C$13&amp;"　"&amp;基本情報【内部】!$C$14</f>
        <v>0　0</v>
      </c>
      <c r="D19" s="103">
        <f>基本情報【内部】!$C$28</f>
        <v>0</v>
      </c>
      <c r="E19" s="92" t="str">
        <f>基本情報【内部】!$C$11</f>
        <v>022</v>
      </c>
      <c r="F19" s="92" t="str">
        <f>基本情報【内部】!$C$12</f>
        <v>看護師</v>
      </c>
      <c r="G19" s="92">
        <f>VLOOKUP(A19,経歴シート!$A$14:$I$74,2,FALSE)</f>
        <v>0</v>
      </c>
      <c r="H19" s="92">
        <f>VLOOKUP(A19,経歴シート!$A$14:$I$74,3,FALSE)</f>
        <v>0</v>
      </c>
      <c r="I19" s="92">
        <f>VLOOKUP(A19,経歴シート!$A$14:$I$74,4,FALSE)</f>
        <v>0</v>
      </c>
      <c r="J19" s="92">
        <f>VLOOKUP(A19,経歴シート!$A$14:$I$74,5,FALSE)</f>
        <v>0</v>
      </c>
      <c r="K19" s="92" t="str">
        <f>IF(ISNA(VLOOKUP(L19,'PD（初任給）'!$B$12:$E$17,4,FALSE)),"",(VLOOKUP(L19,'PD（初任給）'!$B$12:$E$17,4,FALSE)))</f>
        <v/>
      </c>
      <c r="L19" s="105">
        <f>VLOOKUP(A19,経歴シート!$A$14:$I$74,6,FALSE)</f>
        <v>0</v>
      </c>
      <c r="M19" s="92" t="str">
        <f>IF(ISNA(VLOOKUP(O19,'PD（初任給）'!$B$31:$E$37,4,FALSE)),"",(VLOOKUP(O19,'PD（初任給）'!$B$31:$E$37,4,FALSE)))</f>
        <v/>
      </c>
      <c r="N19" s="92" t="str">
        <f>IF(ISNA(VLOOKUP(O19,'PD（初任給）'!$B$31:$D$37,3,FALSE)),"",(VLOOKUP(O19,'PD（初任給）'!$B$31:$D$37,3,FALSE)))</f>
        <v/>
      </c>
      <c r="O19" s="92">
        <f>VLOOKUP(A19,経歴シート!$A$14:$I$74,7,FALSE)</f>
        <v>0</v>
      </c>
      <c r="P19" s="107">
        <f>VLOOKUP(A19,経歴シート!$A$14:$I$74,8,FALSE)</f>
        <v>0</v>
      </c>
    </row>
    <row r="20" spans="1:16">
      <c r="A20" s="97">
        <v>19</v>
      </c>
      <c r="B20" s="92">
        <f>基本情報【内部】!$C$3</f>
        <v>0</v>
      </c>
      <c r="C20" s="92" t="str">
        <f>基本情報【内部】!$C$13&amp;"　"&amp;基本情報【内部】!$C$14</f>
        <v>0　0</v>
      </c>
      <c r="D20" s="103">
        <f>基本情報【内部】!$C$28</f>
        <v>0</v>
      </c>
      <c r="E20" s="92" t="str">
        <f>基本情報【内部】!$C$11</f>
        <v>022</v>
      </c>
      <c r="F20" s="92" t="str">
        <f>基本情報【内部】!$C$12</f>
        <v>看護師</v>
      </c>
      <c r="G20" s="92">
        <f>VLOOKUP(A20,経歴シート!$A$14:$I$74,2,FALSE)</f>
        <v>0</v>
      </c>
      <c r="H20" s="92">
        <f>VLOOKUP(A20,経歴シート!$A$14:$I$74,3,FALSE)</f>
        <v>0</v>
      </c>
      <c r="I20" s="92">
        <f>VLOOKUP(A20,経歴シート!$A$14:$I$74,4,FALSE)</f>
        <v>0</v>
      </c>
      <c r="J20" s="92">
        <f>VLOOKUP(A20,経歴シート!$A$14:$I$74,5,FALSE)</f>
        <v>0</v>
      </c>
      <c r="K20" s="92" t="str">
        <f>IF(ISNA(VLOOKUP(L20,'PD（初任給）'!$B$12:$E$17,4,FALSE)),"",(VLOOKUP(L20,'PD（初任給）'!$B$12:$E$17,4,FALSE)))</f>
        <v/>
      </c>
      <c r="L20" s="105">
        <f>VLOOKUP(A20,経歴シート!$A$14:$I$74,6,FALSE)</f>
        <v>0</v>
      </c>
      <c r="M20" s="92" t="str">
        <f>IF(ISNA(VLOOKUP(O20,'PD（初任給）'!$B$31:$E$37,4,FALSE)),"",(VLOOKUP(O20,'PD（初任給）'!$B$31:$E$37,4,FALSE)))</f>
        <v/>
      </c>
      <c r="N20" s="92" t="str">
        <f>IF(ISNA(VLOOKUP(O20,'PD（初任給）'!$B$31:$D$37,3,FALSE)),"",(VLOOKUP(O20,'PD（初任給）'!$B$31:$D$37,3,FALSE)))</f>
        <v/>
      </c>
      <c r="O20" s="92">
        <f>VLOOKUP(A20,経歴シート!$A$14:$I$74,7,FALSE)</f>
        <v>0</v>
      </c>
      <c r="P20" s="107">
        <f>VLOOKUP(A20,経歴シート!$A$14:$I$74,8,FALSE)</f>
        <v>0</v>
      </c>
    </row>
    <row r="21" spans="1:16">
      <c r="A21" s="97">
        <v>20</v>
      </c>
      <c r="B21" s="92">
        <f>基本情報【内部】!$C$3</f>
        <v>0</v>
      </c>
      <c r="C21" s="92" t="str">
        <f>基本情報【内部】!$C$13&amp;"　"&amp;基本情報【内部】!$C$14</f>
        <v>0　0</v>
      </c>
      <c r="D21" s="103">
        <f>基本情報【内部】!$C$28</f>
        <v>0</v>
      </c>
      <c r="E21" s="92" t="str">
        <f>基本情報【内部】!$C$11</f>
        <v>022</v>
      </c>
      <c r="F21" s="92" t="str">
        <f>基本情報【内部】!$C$12</f>
        <v>看護師</v>
      </c>
      <c r="G21" s="92">
        <f>VLOOKUP(A21,経歴シート!$A$14:$I$74,2,FALSE)</f>
        <v>0</v>
      </c>
      <c r="H21" s="92">
        <f>VLOOKUP(A21,経歴シート!$A$14:$I$74,3,FALSE)</f>
        <v>0</v>
      </c>
      <c r="I21" s="92">
        <f>VLOOKUP(A21,経歴シート!$A$14:$I$74,4,FALSE)</f>
        <v>0</v>
      </c>
      <c r="J21" s="92">
        <f>VLOOKUP(A21,経歴シート!$A$14:$I$74,5,FALSE)</f>
        <v>0</v>
      </c>
      <c r="K21" s="92" t="str">
        <f>IF(ISNA(VLOOKUP(L21,'PD（初任給）'!$B$12:$E$17,4,FALSE)),"",(VLOOKUP(L21,'PD（初任給）'!$B$12:$E$17,4,FALSE)))</f>
        <v/>
      </c>
      <c r="L21" s="105">
        <f>VLOOKUP(A21,経歴シート!$A$14:$I$74,6,FALSE)</f>
        <v>0</v>
      </c>
      <c r="M21" s="92" t="str">
        <f>IF(ISNA(VLOOKUP(O21,'PD（初任給）'!$B$31:$E$37,4,FALSE)),"",(VLOOKUP(O21,'PD（初任給）'!$B$31:$E$37,4,FALSE)))</f>
        <v/>
      </c>
      <c r="N21" s="92" t="str">
        <f>IF(ISNA(VLOOKUP(O21,'PD（初任給）'!$B$31:$D$37,3,FALSE)),"",(VLOOKUP(O21,'PD（初任給）'!$B$31:$D$37,3,FALSE)))</f>
        <v/>
      </c>
      <c r="O21" s="92">
        <f>VLOOKUP(A21,経歴シート!$A$14:$I$74,7,FALSE)</f>
        <v>0</v>
      </c>
      <c r="P21" s="107">
        <f>VLOOKUP(A21,経歴シート!$A$14:$I$74,8,FALSE)</f>
        <v>0</v>
      </c>
    </row>
    <row r="22" spans="1:16">
      <c r="A22" s="97">
        <v>21</v>
      </c>
      <c r="B22" s="92">
        <f>基本情報【内部】!$C$3</f>
        <v>0</v>
      </c>
      <c r="C22" s="92" t="str">
        <f>基本情報【内部】!$C$13&amp;"　"&amp;基本情報【内部】!$C$14</f>
        <v>0　0</v>
      </c>
      <c r="D22" s="103">
        <f>基本情報【内部】!$C$28</f>
        <v>0</v>
      </c>
      <c r="E22" s="92" t="str">
        <f>基本情報【内部】!$C$11</f>
        <v>022</v>
      </c>
      <c r="F22" s="92" t="str">
        <f>基本情報【内部】!$C$12</f>
        <v>看護師</v>
      </c>
      <c r="G22" s="92">
        <f>VLOOKUP(A22,経歴シート!$A$14:$I$74,2,FALSE)</f>
        <v>0</v>
      </c>
      <c r="H22" s="92">
        <f>VLOOKUP(A22,経歴シート!$A$14:$I$74,3,FALSE)</f>
        <v>0</v>
      </c>
      <c r="I22" s="92">
        <f>VLOOKUP(A22,経歴シート!$A$14:$I$74,4,FALSE)</f>
        <v>0</v>
      </c>
      <c r="J22" s="92">
        <f>VLOOKUP(A22,経歴シート!$A$14:$I$74,5,FALSE)</f>
        <v>0</v>
      </c>
      <c r="K22" s="92" t="str">
        <f>IF(ISNA(VLOOKUP(L22,'PD（初任給）'!$B$12:$E$17,4,FALSE)),"",(VLOOKUP(L22,'PD（初任給）'!$B$12:$E$17,4,FALSE)))</f>
        <v/>
      </c>
      <c r="L22" s="105">
        <f>VLOOKUP(A22,経歴シート!$A$14:$I$74,6,FALSE)</f>
        <v>0</v>
      </c>
      <c r="M22" s="92" t="str">
        <f>IF(ISNA(VLOOKUP(O22,'PD（初任給）'!$B$31:$E$37,4,FALSE)),"",(VLOOKUP(O22,'PD（初任給）'!$B$31:$E$37,4,FALSE)))</f>
        <v/>
      </c>
      <c r="N22" s="92" t="str">
        <f>IF(ISNA(VLOOKUP(O22,'PD（初任給）'!$B$31:$D$37,3,FALSE)),"",(VLOOKUP(O22,'PD（初任給）'!$B$31:$D$37,3,FALSE)))</f>
        <v/>
      </c>
      <c r="O22" s="92">
        <f>VLOOKUP(A22,経歴シート!$A$14:$I$74,7,FALSE)</f>
        <v>0</v>
      </c>
      <c r="P22" s="107">
        <f>VLOOKUP(A22,経歴シート!$A$14:$I$74,8,FALSE)</f>
        <v>0</v>
      </c>
    </row>
    <row r="23" spans="1:16">
      <c r="A23" s="97">
        <v>22</v>
      </c>
      <c r="B23" s="92">
        <f>基本情報【内部】!$C$3</f>
        <v>0</v>
      </c>
      <c r="C23" s="92" t="str">
        <f>基本情報【内部】!$C$13&amp;"　"&amp;基本情報【内部】!$C$14</f>
        <v>0　0</v>
      </c>
      <c r="D23" s="103">
        <f>基本情報【内部】!$C$28</f>
        <v>0</v>
      </c>
      <c r="E23" s="92" t="str">
        <f>基本情報【内部】!$C$11</f>
        <v>022</v>
      </c>
      <c r="F23" s="92" t="str">
        <f>基本情報【内部】!$C$12</f>
        <v>看護師</v>
      </c>
      <c r="G23" s="92">
        <f>VLOOKUP(A23,経歴シート!$A$14:$I$74,2,FALSE)</f>
        <v>0</v>
      </c>
      <c r="H23" s="92">
        <f>VLOOKUP(A23,経歴シート!$A$14:$I$74,3,FALSE)</f>
        <v>0</v>
      </c>
      <c r="I23" s="92">
        <f>VLOOKUP(A23,経歴シート!$A$14:$I$74,4,FALSE)</f>
        <v>0</v>
      </c>
      <c r="J23" s="92">
        <f>VLOOKUP(A23,経歴シート!$A$14:$I$74,5,FALSE)</f>
        <v>0</v>
      </c>
      <c r="K23" s="92" t="str">
        <f>IF(ISNA(VLOOKUP(L23,'PD（初任給）'!$B$12:$E$17,4,FALSE)),"",(VLOOKUP(L23,'PD（初任給）'!$B$12:$E$17,4,FALSE)))</f>
        <v/>
      </c>
      <c r="L23" s="105">
        <f>VLOOKUP(A23,経歴シート!$A$14:$I$74,6,FALSE)</f>
        <v>0</v>
      </c>
      <c r="M23" s="92" t="str">
        <f>IF(ISNA(VLOOKUP(O23,'PD（初任給）'!$B$31:$E$37,4,FALSE)),"",(VLOOKUP(O23,'PD（初任給）'!$B$31:$E$37,4,FALSE)))</f>
        <v/>
      </c>
      <c r="N23" s="92" t="str">
        <f>IF(ISNA(VLOOKUP(O23,'PD（初任給）'!$B$31:$D$37,3,FALSE)),"",(VLOOKUP(O23,'PD（初任給）'!$B$31:$D$37,3,FALSE)))</f>
        <v/>
      </c>
      <c r="O23" s="92">
        <f>VLOOKUP(A23,経歴シート!$A$14:$I$74,7,FALSE)</f>
        <v>0</v>
      </c>
      <c r="P23" s="107">
        <f>VLOOKUP(A23,経歴シート!$A$14:$I$74,8,FALSE)</f>
        <v>0</v>
      </c>
    </row>
    <row r="24" spans="1:16">
      <c r="A24" s="97">
        <v>23</v>
      </c>
      <c r="B24" s="92">
        <f>基本情報【内部】!$C$3</f>
        <v>0</v>
      </c>
      <c r="C24" s="92" t="str">
        <f>基本情報【内部】!$C$13&amp;"　"&amp;基本情報【内部】!$C$14</f>
        <v>0　0</v>
      </c>
      <c r="D24" s="103">
        <f>基本情報【内部】!$C$28</f>
        <v>0</v>
      </c>
      <c r="E24" s="92" t="str">
        <f>基本情報【内部】!$C$11</f>
        <v>022</v>
      </c>
      <c r="F24" s="92" t="str">
        <f>基本情報【内部】!$C$12</f>
        <v>看護師</v>
      </c>
      <c r="G24" s="92">
        <f>VLOOKUP(A24,経歴シート!$A$14:$I$74,2,FALSE)</f>
        <v>0</v>
      </c>
      <c r="H24" s="92">
        <f>VLOOKUP(A24,経歴シート!$A$14:$I$74,3,FALSE)</f>
        <v>0</v>
      </c>
      <c r="I24" s="92">
        <f>VLOOKUP(A24,経歴シート!$A$14:$I$74,4,FALSE)</f>
        <v>0</v>
      </c>
      <c r="J24" s="92">
        <f>VLOOKUP(A24,経歴シート!$A$14:$I$74,5,FALSE)</f>
        <v>0</v>
      </c>
      <c r="K24" s="92" t="str">
        <f>IF(ISNA(VLOOKUP(L24,'PD（初任給）'!$B$12:$E$17,4,FALSE)),"",(VLOOKUP(L24,'PD（初任給）'!$B$12:$E$17,4,FALSE)))</f>
        <v/>
      </c>
      <c r="L24" s="105">
        <f>VLOOKUP(A24,経歴シート!$A$14:$I$74,6,FALSE)</f>
        <v>0</v>
      </c>
      <c r="M24" s="92" t="str">
        <f>IF(ISNA(VLOOKUP(O24,'PD（初任給）'!$B$31:$E$37,4,FALSE)),"",(VLOOKUP(O24,'PD（初任給）'!$B$31:$E$37,4,FALSE)))</f>
        <v/>
      </c>
      <c r="N24" s="92" t="str">
        <f>IF(ISNA(VLOOKUP(O24,'PD（初任給）'!$B$31:$D$37,3,FALSE)),"",(VLOOKUP(O24,'PD（初任給）'!$B$31:$D$37,3,FALSE)))</f>
        <v/>
      </c>
      <c r="O24" s="92">
        <f>VLOOKUP(A24,経歴シート!$A$14:$I$74,7,FALSE)</f>
        <v>0</v>
      </c>
      <c r="P24" s="107">
        <f>VLOOKUP(A24,経歴シート!$A$14:$I$74,8,FALSE)</f>
        <v>0</v>
      </c>
    </row>
    <row r="25" spans="1:16">
      <c r="A25" s="97">
        <v>24</v>
      </c>
      <c r="B25" s="92">
        <f>基本情報【内部】!$C$3</f>
        <v>0</v>
      </c>
      <c r="C25" s="92" t="str">
        <f>基本情報【内部】!$C$13&amp;"　"&amp;基本情報【内部】!$C$14</f>
        <v>0　0</v>
      </c>
      <c r="D25" s="103">
        <f>基本情報【内部】!$C$28</f>
        <v>0</v>
      </c>
      <c r="E25" s="92" t="str">
        <f>基本情報【内部】!$C$11</f>
        <v>022</v>
      </c>
      <c r="F25" s="92" t="str">
        <f>基本情報【内部】!$C$12</f>
        <v>看護師</v>
      </c>
      <c r="G25" s="92">
        <f>VLOOKUP(A25,経歴シート!$A$14:$I$74,2,FALSE)</f>
        <v>0</v>
      </c>
      <c r="H25" s="92">
        <f>VLOOKUP(A25,経歴シート!$A$14:$I$74,3,FALSE)</f>
        <v>0</v>
      </c>
      <c r="I25" s="92">
        <f>VLOOKUP(A25,経歴シート!$A$14:$I$74,4,FALSE)</f>
        <v>0</v>
      </c>
      <c r="J25" s="92">
        <f>VLOOKUP(A25,経歴シート!$A$14:$I$74,5,FALSE)</f>
        <v>0</v>
      </c>
      <c r="K25" s="92" t="str">
        <f>IF(ISNA(VLOOKUP(L25,'PD（初任給）'!$B$12:$E$17,4,FALSE)),"",(VLOOKUP(L25,'PD（初任給）'!$B$12:$E$17,4,FALSE)))</f>
        <v/>
      </c>
      <c r="L25" s="105">
        <f>VLOOKUP(A25,経歴シート!$A$14:$I$74,6,FALSE)</f>
        <v>0</v>
      </c>
      <c r="M25" s="92" t="str">
        <f>IF(ISNA(VLOOKUP(O25,'PD（初任給）'!$B$31:$E$37,4,FALSE)),"",(VLOOKUP(O25,'PD（初任給）'!$B$31:$E$37,4,FALSE)))</f>
        <v/>
      </c>
      <c r="N25" s="92" t="str">
        <f>IF(ISNA(VLOOKUP(O25,'PD（初任給）'!$B$31:$D$37,3,FALSE)),"",(VLOOKUP(O25,'PD（初任給）'!$B$31:$D$37,3,FALSE)))</f>
        <v/>
      </c>
      <c r="O25" s="92">
        <f>VLOOKUP(A25,経歴シート!$A$14:$I$74,7,FALSE)</f>
        <v>0</v>
      </c>
      <c r="P25" s="107">
        <f>VLOOKUP(A25,経歴シート!$A$14:$I$74,8,FALSE)</f>
        <v>0</v>
      </c>
    </row>
    <row r="26" spans="1:16">
      <c r="A26" s="97">
        <v>25</v>
      </c>
      <c r="B26" s="92">
        <f>基本情報【内部】!$C$3</f>
        <v>0</v>
      </c>
      <c r="C26" s="92" t="str">
        <f>基本情報【内部】!$C$13&amp;"　"&amp;基本情報【内部】!$C$14</f>
        <v>0　0</v>
      </c>
      <c r="D26" s="103">
        <f>基本情報【内部】!$C$28</f>
        <v>0</v>
      </c>
      <c r="E26" s="92" t="str">
        <f>基本情報【内部】!$C$11</f>
        <v>022</v>
      </c>
      <c r="F26" s="92" t="str">
        <f>基本情報【内部】!$C$12</f>
        <v>看護師</v>
      </c>
      <c r="G26" s="92">
        <f>VLOOKUP(A26,経歴シート!$A$14:$I$74,2,FALSE)</f>
        <v>0</v>
      </c>
      <c r="H26" s="92">
        <f>VLOOKUP(A26,経歴シート!$A$14:$I$74,3,FALSE)</f>
        <v>0</v>
      </c>
      <c r="I26" s="92">
        <f>VLOOKUP(A26,経歴シート!$A$14:$I$74,4,FALSE)</f>
        <v>0</v>
      </c>
      <c r="J26" s="92">
        <f>VLOOKUP(A26,経歴シート!$A$14:$I$74,5,FALSE)</f>
        <v>0</v>
      </c>
      <c r="K26" s="92" t="str">
        <f>IF(ISNA(VLOOKUP(L26,'PD（初任給）'!$B$12:$E$17,4,FALSE)),"",(VLOOKUP(L26,'PD（初任給）'!$B$12:$E$17,4,FALSE)))</f>
        <v/>
      </c>
      <c r="L26" s="105">
        <f>VLOOKUP(A26,経歴シート!$A$14:$I$74,6,FALSE)</f>
        <v>0</v>
      </c>
      <c r="M26" s="92" t="str">
        <f>IF(ISNA(VLOOKUP(O26,'PD（初任給）'!$B$31:$E$37,4,FALSE)),"",(VLOOKUP(O26,'PD（初任給）'!$B$31:$E$37,4,FALSE)))</f>
        <v/>
      </c>
      <c r="N26" s="92" t="str">
        <f>IF(ISNA(VLOOKUP(O26,'PD（初任給）'!$B$31:$D$37,3,FALSE)),"",(VLOOKUP(O26,'PD（初任給）'!$B$31:$D$37,3,FALSE)))</f>
        <v/>
      </c>
      <c r="O26" s="92">
        <f>VLOOKUP(A26,経歴シート!$A$14:$I$74,7,FALSE)</f>
        <v>0</v>
      </c>
      <c r="P26" s="107">
        <f>VLOOKUP(A26,経歴シート!$A$14:$I$74,8,FALSE)</f>
        <v>0</v>
      </c>
    </row>
    <row r="27" spans="1:16">
      <c r="A27" s="97">
        <v>26</v>
      </c>
      <c r="B27" s="92">
        <f>基本情報【内部】!$C$3</f>
        <v>0</v>
      </c>
      <c r="C27" s="92" t="str">
        <f>基本情報【内部】!$C$13&amp;"　"&amp;基本情報【内部】!$C$14</f>
        <v>0　0</v>
      </c>
      <c r="D27" s="103">
        <f>基本情報【内部】!$C$28</f>
        <v>0</v>
      </c>
      <c r="E27" s="92" t="str">
        <f>基本情報【内部】!$C$11</f>
        <v>022</v>
      </c>
      <c r="F27" s="92" t="str">
        <f>基本情報【内部】!$C$12</f>
        <v>看護師</v>
      </c>
      <c r="G27" s="92">
        <f>VLOOKUP(A27,経歴シート!$A$14:$I$74,2,FALSE)</f>
        <v>0</v>
      </c>
      <c r="H27" s="92">
        <f>VLOOKUP(A27,経歴シート!$A$14:$I$74,3,FALSE)</f>
        <v>0</v>
      </c>
      <c r="I27" s="92">
        <f>VLOOKUP(A27,経歴シート!$A$14:$I$74,4,FALSE)</f>
        <v>0</v>
      </c>
      <c r="J27" s="92">
        <f>VLOOKUP(A27,経歴シート!$A$14:$I$74,5,FALSE)</f>
        <v>0</v>
      </c>
      <c r="K27" s="92" t="str">
        <f>IF(ISNA(VLOOKUP(L27,'PD（初任給）'!$B$12:$E$17,4,FALSE)),"",(VLOOKUP(L27,'PD（初任給）'!$B$12:$E$17,4,FALSE)))</f>
        <v/>
      </c>
      <c r="L27" s="105">
        <f>VLOOKUP(A27,経歴シート!$A$14:$I$74,6,FALSE)</f>
        <v>0</v>
      </c>
      <c r="M27" s="92" t="str">
        <f>IF(ISNA(VLOOKUP(O27,'PD（初任給）'!$B$31:$E$37,4,FALSE)),"",(VLOOKUP(O27,'PD（初任給）'!$B$31:$E$37,4,FALSE)))</f>
        <v/>
      </c>
      <c r="N27" s="92" t="str">
        <f>IF(ISNA(VLOOKUP(O27,'PD（初任給）'!$B$31:$D$37,3,FALSE)),"",(VLOOKUP(O27,'PD（初任給）'!$B$31:$D$37,3,FALSE)))</f>
        <v/>
      </c>
      <c r="O27" s="92">
        <f>VLOOKUP(A27,経歴シート!$A$14:$I$74,7,FALSE)</f>
        <v>0</v>
      </c>
      <c r="P27" s="107">
        <f>VLOOKUP(A27,経歴シート!$A$14:$I$74,8,FALSE)</f>
        <v>0</v>
      </c>
    </row>
    <row r="28" spans="1:16">
      <c r="A28" s="97">
        <v>27</v>
      </c>
      <c r="B28" s="92">
        <f>基本情報【内部】!$C$3</f>
        <v>0</v>
      </c>
      <c r="C28" s="92" t="str">
        <f>基本情報【内部】!$C$13&amp;"　"&amp;基本情報【内部】!$C$14</f>
        <v>0　0</v>
      </c>
      <c r="D28" s="103">
        <f>基本情報【内部】!$C$28</f>
        <v>0</v>
      </c>
      <c r="E28" s="92" t="str">
        <f>基本情報【内部】!$C$11</f>
        <v>022</v>
      </c>
      <c r="F28" s="92" t="str">
        <f>基本情報【内部】!$C$12</f>
        <v>看護師</v>
      </c>
      <c r="G28" s="92">
        <f>VLOOKUP(A28,経歴シート!$A$14:$I$74,2,FALSE)</f>
        <v>0</v>
      </c>
      <c r="H28" s="92">
        <f>VLOOKUP(A28,経歴シート!$A$14:$I$74,3,FALSE)</f>
        <v>0</v>
      </c>
      <c r="I28" s="92">
        <f>VLOOKUP(A28,経歴シート!$A$14:$I$74,4,FALSE)</f>
        <v>0</v>
      </c>
      <c r="J28" s="92">
        <f>VLOOKUP(A28,経歴シート!$A$14:$I$74,5,FALSE)</f>
        <v>0</v>
      </c>
      <c r="K28" s="92" t="str">
        <f>IF(ISNA(VLOOKUP(L28,'PD（初任給）'!$B$12:$E$17,4,FALSE)),"",(VLOOKUP(L28,'PD（初任給）'!$B$12:$E$17,4,FALSE)))</f>
        <v/>
      </c>
      <c r="L28" s="105">
        <f>VLOOKUP(A28,経歴シート!$A$14:$I$74,6,FALSE)</f>
        <v>0</v>
      </c>
      <c r="M28" s="92" t="str">
        <f>IF(ISNA(VLOOKUP(O28,'PD（初任給）'!$B$31:$E$37,4,FALSE)),"",(VLOOKUP(O28,'PD（初任給）'!$B$31:$E$37,4,FALSE)))</f>
        <v/>
      </c>
      <c r="N28" s="92" t="str">
        <f>IF(ISNA(VLOOKUP(O28,'PD（初任給）'!$B$31:$D$37,3,FALSE)),"",(VLOOKUP(O28,'PD（初任給）'!$B$31:$D$37,3,FALSE)))</f>
        <v/>
      </c>
      <c r="O28" s="92">
        <f>VLOOKUP(A28,経歴シート!$A$14:$I$74,7,FALSE)</f>
        <v>0</v>
      </c>
      <c r="P28" s="107">
        <f>VLOOKUP(A28,経歴シート!$A$14:$I$74,8,FALSE)</f>
        <v>0</v>
      </c>
    </row>
    <row r="29" spans="1:16">
      <c r="A29" s="97">
        <v>28</v>
      </c>
      <c r="B29" s="92">
        <f>基本情報【内部】!$C$3</f>
        <v>0</v>
      </c>
      <c r="C29" s="92" t="str">
        <f>基本情報【内部】!$C$13&amp;"　"&amp;基本情報【内部】!$C$14</f>
        <v>0　0</v>
      </c>
      <c r="D29" s="103">
        <f>基本情報【内部】!$C$28</f>
        <v>0</v>
      </c>
      <c r="E29" s="92" t="str">
        <f>基本情報【内部】!$C$11</f>
        <v>022</v>
      </c>
      <c r="F29" s="92" t="str">
        <f>基本情報【内部】!$C$12</f>
        <v>看護師</v>
      </c>
      <c r="G29" s="92">
        <f>VLOOKUP(A29,経歴シート!$A$14:$I$74,2,FALSE)</f>
        <v>0</v>
      </c>
      <c r="H29" s="92">
        <f>VLOOKUP(A29,経歴シート!$A$14:$I$74,3,FALSE)</f>
        <v>0</v>
      </c>
      <c r="I29" s="92">
        <f>VLOOKUP(A29,経歴シート!$A$14:$I$74,4,FALSE)</f>
        <v>0</v>
      </c>
      <c r="J29" s="92">
        <f>VLOOKUP(A29,経歴シート!$A$14:$I$74,5,FALSE)</f>
        <v>0</v>
      </c>
      <c r="K29" s="92" t="str">
        <f>IF(ISNA(VLOOKUP(L29,'PD（初任給）'!$B$12:$E$17,4,FALSE)),"",(VLOOKUP(L29,'PD（初任給）'!$B$12:$E$17,4,FALSE)))</f>
        <v/>
      </c>
      <c r="L29" s="105">
        <f>VLOOKUP(A29,経歴シート!$A$14:$I$74,6,FALSE)</f>
        <v>0</v>
      </c>
      <c r="M29" s="92" t="str">
        <f>IF(ISNA(VLOOKUP(O29,'PD（初任給）'!$B$31:$E$37,4,FALSE)),"",(VLOOKUP(O29,'PD（初任給）'!$B$31:$E$37,4,FALSE)))</f>
        <v/>
      </c>
      <c r="N29" s="92" t="str">
        <f>IF(ISNA(VLOOKUP(O29,'PD（初任給）'!$B$31:$D$37,3,FALSE)),"",(VLOOKUP(O29,'PD（初任給）'!$B$31:$D$37,3,FALSE)))</f>
        <v/>
      </c>
      <c r="O29" s="92">
        <f>VLOOKUP(A29,経歴シート!$A$14:$I$74,7,FALSE)</f>
        <v>0</v>
      </c>
      <c r="P29" s="107">
        <f>VLOOKUP(A29,経歴シート!$A$14:$I$74,8,FALSE)</f>
        <v>0</v>
      </c>
    </row>
    <row r="30" spans="1:16">
      <c r="A30" s="97">
        <v>29</v>
      </c>
      <c r="B30" s="92">
        <f>基本情報【内部】!$C$3</f>
        <v>0</v>
      </c>
      <c r="C30" s="92" t="str">
        <f>基本情報【内部】!$C$13&amp;"　"&amp;基本情報【内部】!$C$14</f>
        <v>0　0</v>
      </c>
      <c r="D30" s="103">
        <f>基本情報【内部】!$C$28</f>
        <v>0</v>
      </c>
      <c r="E30" s="92" t="str">
        <f>基本情報【内部】!$C$11</f>
        <v>022</v>
      </c>
      <c r="F30" s="92" t="str">
        <f>基本情報【内部】!$C$12</f>
        <v>看護師</v>
      </c>
      <c r="G30" s="92">
        <f>VLOOKUP(A30,経歴シート!$A$14:$I$74,2,FALSE)</f>
        <v>0</v>
      </c>
      <c r="H30" s="92">
        <f>VLOOKUP(A30,経歴シート!$A$14:$I$74,3,FALSE)</f>
        <v>0</v>
      </c>
      <c r="I30" s="92">
        <f>VLOOKUP(A30,経歴シート!$A$14:$I$74,4,FALSE)</f>
        <v>0</v>
      </c>
      <c r="J30" s="92">
        <f>VLOOKUP(A30,経歴シート!$A$14:$I$74,5,FALSE)</f>
        <v>0</v>
      </c>
      <c r="K30" s="92" t="str">
        <f>IF(ISNA(VLOOKUP(L30,'PD（初任給）'!$B$12:$E$17,4,FALSE)),"",(VLOOKUP(L30,'PD（初任給）'!$B$12:$E$17,4,FALSE)))</f>
        <v/>
      </c>
      <c r="L30" s="105">
        <f>VLOOKUP(A30,経歴シート!$A$14:$I$74,6,FALSE)</f>
        <v>0</v>
      </c>
      <c r="M30" s="92" t="str">
        <f>IF(ISNA(VLOOKUP(O30,'PD（初任給）'!$B$31:$E$37,4,FALSE)),"",(VLOOKUP(O30,'PD（初任給）'!$B$31:$E$37,4,FALSE)))</f>
        <v/>
      </c>
      <c r="N30" s="92" t="str">
        <f>IF(ISNA(VLOOKUP(O30,'PD（初任給）'!$B$31:$D$37,3,FALSE)),"",(VLOOKUP(O30,'PD（初任給）'!$B$31:$D$37,3,FALSE)))</f>
        <v/>
      </c>
      <c r="O30" s="92">
        <f>VLOOKUP(A30,経歴シート!$A$14:$I$74,7,FALSE)</f>
        <v>0</v>
      </c>
      <c r="P30" s="107">
        <f>VLOOKUP(A30,経歴シート!$A$14:$I$74,8,FALSE)</f>
        <v>0</v>
      </c>
    </row>
    <row r="31" spans="1:16">
      <c r="A31" s="97">
        <v>30</v>
      </c>
      <c r="B31" s="92">
        <f>基本情報【内部】!$C$3</f>
        <v>0</v>
      </c>
      <c r="C31" s="92" t="str">
        <f>基本情報【内部】!$C$13&amp;"　"&amp;基本情報【内部】!$C$14</f>
        <v>0　0</v>
      </c>
      <c r="D31" s="103">
        <f>基本情報【内部】!$C$28</f>
        <v>0</v>
      </c>
      <c r="E31" s="92" t="str">
        <f>基本情報【内部】!$C$11</f>
        <v>022</v>
      </c>
      <c r="F31" s="92" t="str">
        <f>基本情報【内部】!$C$12</f>
        <v>看護師</v>
      </c>
      <c r="G31" s="92">
        <f>VLOOKUP(A31,経歴シート!$A$14:$I$74,2,FALSE)</f>
        <v>0</v>
      </c>
      <c r="H31" s="92">
        <f>VLOOKUP(A31,経歴シート!$A$14:$I$74,3,FALSE)</f>
        <v>0</v>
      </c>
      <c r="I31" s="92">
        <f>VLOOKUP(A31,経歴シート!$A$14:$I$74,4,FALSE)</f>
        <v>0</v>
      </c>
      <c r="J31" s="92">
        <f>VLOOKUP(A31,経歴シート!$A$14:$I$74,5,FALSE)</f>
        <v>0</v>
      </c>
      <c r="K31" s="92" t="str">
        <f>IF(ISNA(VLOOKUP(L31,'PD（初任給）'!$B$12:$E$17,4,FALSE)),"",(VLOOKUP(L31,'PD（初任給）'!$B$12:$E$17,4,FALSE)))</f>
        <v/>
      </c>
      <c r="L31" s="105">
        <f>VLOOKUP(A31,経歴シート!$A$14:$I$74,6,FALSE)</f>
        <v>0</v>
      </c>
      <c r="M31" s="92" t="str">
        <f>IF(ISNA(VLOOKUP(O31,'PD（初任給）'!$B$31:$E$37,4,FALSE)),"",(VLOOKUP(O31,'PD（初任給）'!$B$31:$E$37,4,FALSE)))</f>
        <v/>
      </c>
      <c r="N31" s="92" t="str">
        <f>IF(ISNA(VLOOKUP(O31,'PD（初任給）'!$B$31:$D$37,3,FALSE)),"",(VLOOKUP(O31,'PD（初任給）'!$B$31:$D$37,3,FALSE)))</f>
        <v/>
      </c>
      <c r="O31" s="92">
        <f>VLOOKUP(A31,経歴シート!$A$14:$I$74,7,FALSE)</f>
        <v>0</v>
      </c>
      <c r="P31" s="107">
        <f>VLOOKUP(A31,経歴シート!$A$14:$I$74,8,FALSE)</f>
        <v>0</v>
      </c>
    </row>
    <row r="32" spans="1:16">
      <c r="A32" s="97">
        <v>31</v>
      </c>
      <c r="B32" s="92">
        <f>基本情報【内部】!$C$3</f>
        <v>0</v>
      </c>
      <c r="C32" s="92" t="str">
        <f>基本情報【内部】!$C$13&amp;"　"&amp;基本情報【内部】!$C$14</f>
        <v>0　0</v>
      </c>
      <c r="D32" s="103">
        <f>基本情報【内部】!$C$28</f>
        <v>0</v>
      </c>
      <c r="E32" s="92" t="str">
        <f>基本情報【内部】!$C$11</f>
        <v>022</v>
      </c>
      <c r="F32" s="92" t="str">
        <f>基本情報【内部】!$C$12</f>
        <v>看護師</v>
      </c>
      <c r="G32" s="92">
        <f>VLOOKUP(A32,経歴シート!$A$14:$I$74,2,FALSE)</f>
        <v>0</v>
      </c>
      <c r="H32" s="92">
        <f>VLOOKUP(A32,経歴シート!$A$14:$I$74,3,FALSE)</f>
        <v>0</v>
      </c>
      <c r="I32" s="92">
        <f>VLOOKUP(A32,経歴シート!$A$14:$I$74,4,FALSE)</f>
        <v>0</v>
      </c>
      <c r="J32" s="92">
        <f>VLOOKUP(A32,経歴シート!$A$14:$I$74,5,FALSE)</f>
        <v>0</v>
      </c>
      <c r="K32" s="92" t="str">
        <f>IF(ISNA(VLOOKUP(L32,'PD（初任給）'!$B$12:$E$17,4,FALSE)),"",(VLOOKUP(L32,'PD（初任給）'!$B$12:$E$17,4,FALSE)))</f>
        <v/>
      </c>
      <c r="L32" s="105">
        <f>VLOOKUP(A32,経歴シート!$A$14:$I$74,6,FALSE)</f>
        <v>0</v>
      </c>
      <c r="M32" s="92" t="str">
        <f>IF(ISNA(VLOOKUP(O32,'PD（初任給）'!$B$31:$E$37,4,FALSE)),"",(VLOOKUP(O32,'PD（初任給）'!$B$31:$E$37,4,FALSE)))</f>
        <v/>
      </c>
      <c r="N32" s="92" t="str">
        <f>IF(ISNA(VLOOKUP(O32,'PD（初任給）'!$B$31:$D$37,3,FALSE)),"",(VLOOKUP(O32,'PD（初任給）'!$B$31:$D$37,3,FALSE)))</f>
        <v/>
      </c>
      <c r="O32" s="92">
        <f>VLOOKUP(A32,経歴シート!$A$14:$I$74,7,FALSE)</f>
        <v>0</v>
      </c>
      <c r="P32" s="107">
        <f>VLOOKUP(A32,経歴シート!$A$14:$I$74,8,FALSE)</f>
        <v>0</v>
      </c>
    </row>
    <row r="33" spans="1:16">
      <c r="A33" s="97">
        <v>32</v>
      </c>
      <c r="B33" s="92">
        <f>基本情報【内部】!$C$3</f>
        <v>0</v>
      </c>
      <c r="C33" s="92" t="str">
        <f>基本情報【内部】!$C$13&amp;"　"&amp;基本情報【内部】!$C$14</f>
        <v>0　0</v>
      </c>
      <c r="D33" s="103">
        <f>基本情報【内部】!$C$28</f>
        <v>0</v>
      </c>
      <c r="E33" s="92" t="str">
        <f>基本情報【内部】!$C$11</f>
        <v>022</v>
      </c>
      <c r="F33" s="92" t="str">
        <f>基本情報【内部】!$C$12</f>
        <v>看護師</v>
      </c>
      <c r="G33" s="92">
        <f>VLOOKUP(A33,経歴シート!$A$14:$I$74,2,FALSE)</f>
        <v>0</v>
      </c>
      <c r="H33" s="92">
        <f>VLOOKUP(A33,経歴シート!$A$14:$I$74,3,FALSE)</f>
        <v>0</v>
      </c>
      <c r="I33" s="92">
        <f>VLOOKUP(A33,経歴シート!$A$14:$I$74,4,FALSE)</f>
        <v>0</v>
      </c>
      <c r="J33" s="92">
        <f>VLOOKUP(A33,経歴シート!$A$14:$I$74,5,FALSE)</f>
        <v>0</v>
      </c>
      <c r="K33" s="92" t="str">
        <f>IF(ISNA(VLOOKUP(L33,'PD（初任給）'!$B$12:$E$17,4,FALSE)),"",(VLOOKUP(L33,'PD（初任給）'!$B$12:$E$17,4,FALSE)))</f>
        <v/>
      </c>
      <c r="L33" s="105">
        <f>VLOOKUP(A33,経歴シート!$A$14:$I$74,6,FALSE)</f>
        <v>0</v>
      </c>
      <c r="M33" s="92" t="str">
        <f>IF(ISNA(VLOOKUP(O33,'PD（初任給）'!$B$31:$E$37,4,FALSE)),"",(VLOOKUP(O33,'PD（初任給）'!$B$31:$E$37,4,FALSE)))</f>
        <v/>
      </c>
      <c r="N33" s="92" t="str">
        <f>IF(ISNA(VLOOKUP(O33,'PD（初任給）'!$B$31:$D$37,3,FALSE)),"",(VLOOKUP(O33,'PD（初任給）'!$B$31:$D$37,3,FALSE)))</f>
        <v/>
      </c>
      <c r="O33" s="92">
        <f>VLOOKUP(A33,経歴シート!$A$14:$I$74,7,FALSE)</f>
        <v>0</v>
      </c>
      <c r="P33" s="107">
        <f>VLOOKUP(A33,経歴シート!$A$14:$I$74,8,FALSE)</f>
        <v>0</v>
      </c>
    </row>
    <row r="34" spans="1:16">
      <c r="A34" s="97">
        <v>33</v>
      </c>
      <c r="B34" s="92">
        <f>基本情報【内部】!$C$3</f>
        <v>0</v>
      </c>
      <c r="C34" s="92" t="str">
        <f>基本情報【内部】!$C$13&amp;"　"&amp;基本情報【内部】!$C$14</f>
        <v>0　0</v>
      </c>
      <c r="D34" s="103">
        <f>基本情報【内部】!$C$28</f>
        <v>0</v>
      </c>
      <c r="E34" s="92" t="str">
        <f>基本情報【内部】!$C$11</f>
        <v>022</v>
      </c>
      <c r="F34" s="92" t="str">
        <f>基本情報【内部】!$C$12</f>
        <v>看護師</v>
      </c>
      <c r="G34" s="92">
        <f>VLOOKUP(A34,経歴シート!$A$14:$I$74,2,FALSE)</f>
        <v>0</v>
      </c>
      <c r="H34" s="92">
        <f>VLOOKUP(A34,経歴シート!$A$14:$I$74,3,FALSE)</f>
        <v>0</v>
      </c>
      <c r="I34" s="92">
        <f>VLOOKUP(A34,経歴シート!$A$14:$I$74,4,FALSE)</f>
        <v>0</v>
      </c>
      <c r="J34" s="92">
        <f>VLOOKUP(A34,経歴シート!$A$14:$I$74,5,FALSE)</f>
        <v>0</v>
      </c>
      <c r="K34" s="92" t="str">
        <f>IF(ISNA(VLOOKUP(L34,'PD（初任給）'!$B$12:$E$17,4,FALSE)),"",(VLOOKUP(L34,'PD（初任給）'!$B$12:$E$17,4,FALSE)))</f>
        <v/>
      </c>
      <c r="L34" s="105">
        <f>VLOOKUP(A34,経歴シート!$A$14:$I$74,6,FALSE)</f>
        <v>0</v>
      </c>
      <c r="M34" s="92" t="str">
        <f>IF(ISNA(VLOOKUP(O34,'PD（初任給）'!$B$31:$E$37,4,FALSE)),"",(VLOOKUP(O34,'PD（初任給）'!$B$31:$E$37,4,FALSE)))</f>
        <v/>
      </c>
      <c r="N34" s="92" t="str">
        <f>IF(ISNA(VLOOKUP(O34,'PD（初任給）'!$B$31:$D$37,3,FALSE)),"",(VLOOKUP(O34,'PD（初任給）'!$B$31:$D$37,3,FALSE)))</f>
        <v/>
      </c>
      <c r="O34" s="92">
        <f>VLOOKUP(A34,経歴シート!$A$14:$I$74,7,FALSE)</f>
        <v>0</v>
      </c>
      <c r="P34" s="107">
        <f>VLOOKUP(A34,経歴シート!$A$14:$I$74,8,FALSE)</f>
        <v>0</v>
      </c>
    </row>
    <row r="35" spans="1:16">
      <c r="A35" s="97">
        <v>34</v>
      </c>
      <c r="B35" s="92">
        <f>基本情報【内部】!$C$3</f>
        <v>0</v>
      </c>
      <c r="C35" s="92" t="str">
        <f>基本情報【内部】!$C$13&amp;"　"&amp;基本情報【内部】!$C$14</f>
        <v>0　0</v>
      </c>
      <c r="D35" s="103">
        <f>基本情報【内部】!$C$28</f>
        <v>0</v>
      </c>
      <c r="E35" s="92" t="str">
        <f>基本情報【内部】!$C$11</f>
        <v>022</v>
      </c>
      <c r="F35" s="92" t="str">
        <f>基本情報【内部】!$C$12</f>
        <v>看護師</v>
      </c>
      <c r="G35" s="92">
        <f>VLOOKUP(A35,経歴シート!$A$14:$I$74,2,FALSE)</f>
        <v>0</v>
      </c>
      <c r="H35" s="92">
        <f>VLOOKUP(A35,経歴シート!$A$14:$I$74,3,FALSE)</f>
        <v>0</v>
      </c>
      <c r="I35" s="92">
        <f>VLOOKUP(A35,経歴シート!$A$14:$I$74,4,FALSE)</f>
        <v>0</v>
      </c>
      <c r="J35" s="92">
        <f>VLOOKUP(A35,経歴シート!$A$14:$I$74,5,FALSE)</f>
        <v>0</v>
      </c>
      <c r="K35" s="92" t="str">
        <f>IF(ISNA(VLOOKUP(L35,'PD（初任給）'!$B$12:$E$17,4,FALSE)),"",(VLOOKUP(L35,'PD（初任給）'!$B$12:$E$17,4,FALSE)))</f>
        <v/>
      </c>
      <c r="L35" s="105">
        <f>VLOOKUP(A35,経歴シート!$A$14:$I$74,6,FALSE)</f>
        <v>0</v>
      </c>
      <c r="M35" s="92" t="str">
        <f>IF(ISNA(VLOOKUP(O35,'PD（初任給）'!$B$31:$E$37,4,FALSE)),"",(VLOOKUP(O35,'PD（初任給）'!$B$31:$E$37,4,FALSE)))</f>
        <v/>
      </c>
      <c r="N35" s="92" t="str">
        <f>IF(ISNA(VLOOKUP(O35,'PD（初任給）'!$B$31:$D$37,3,FALSE)),"",(VLOOKUP(O35,'PD（初任給）'!$B$31:$D$37,3,FALSE)))</f>
        <v/>
      </c>
      <c r="O35" s="92">
        <f>VLOOKUP(A35,経歴シート!$A$14:$I$74,7,FALSE)</f>
        <v>0</v>
      </c>
      <c r="P35" s="107">
        <f>VLOOKUP(A35,経歴シート!$A$14:$I$74,8,FALSE)</f>
        <v>0</v>
      </c>
    </row>
    <row r="36" spans="1:16">
      <c r="A36" s="97">
        <v>35</v>
      </c>
      <c r="B36" s="92">
        <f>基本情報【内部】!$C$3</f>
        <v>0</v>
      </c>
      <c r="C36" s="92" t="str">
        <f>基本情報【内部】!$C$13&amp;"　"&amp;基本情報【内部】!$C$14</f>
        <v>0　0</v>
      </c>
      <c r="D36" s="103">
        <f>基本情報【内部】!$C$28</f>
        <v>0</v>
      </c>
      <c r="E36" s="92" t="str">
        <f>基本情報【内部】!$C$11</f>
        <v>022</v>
      </c>
      <c r="F36" s="92" t="str">
        <f>基本情報【内部】!$C$12</f>
        <v>看護師</v>
      </c>
      <c r="G36" s="92">
        <f>VLOOKUP(A36,経歴シート!$A$14:$I$74,2,FALSE)</f>
        <v>0</v>
      </c>
      <c r="H36" s="92">
        <f>VLOOKUP(A36,経歴シート!$A$14:$I$74,3,FALSE)</f>
        <v>0</v>
      </c>
      <c r="I36" s="92">
        <f>VLOOKUP(A36,経歴シート!$A$14:$I$74,4,FALSE)</f>
        <v>0</v>
      </c>
      <c r="J36" s="92">
        <f>VLOOKUP(A36,経歴シート!$A$14:$I$74,5,FALSE)</f>
        <v>0</v>
      </c>
      <c r="K36" s="92" t="str">
        <f>IF(ISNA(VLOOKUP(L36,'PD（初任給）'!$B$12:$E$17,4,FALSE)),"",(VLOOKUP(L36,'PD（初任給）'!$B$12:$E$17,4,FALSE)))</f>
        <v/>
      </c>
      <c r="L36" s="105">
        <f>VLOOKUP(A36,経歴シート!$A$14:$I$74,6,FALSE)</f>
        <v>0</v>
      </c>
      <c r="M36" s="92" t="str">
        <f>IF(ISNA(VLOOKUP(O36,'PD（初任給）'!$B$31:$E$37,4,FALSE)),"",(VLOOKUP(O36,'PD（初任給）'!$B$31:$E$37,4,FALSE)))</f>
        <v/>
      </c>
      <c r="N36" s="92" t="str">
        <f>IF(ISNA(VLOOKUP(O36,'PD（初任給）'!$B$31:$D$37,3,FALSE)),"",(VLOOKUP(O36,'PD（初任給）'!$B$31:$D$37,3,FALSE)))</f>
        <v/>
      </c>
      <c r="O36" s="92">
        <f>VLOOKUP(A36,経歴シート!$A$14:$I$74,7,FALSE)</f>
        <v>0</v>
      </c>
      <c r="P36" s="107">
        <f>VLOOKUP(A36,経歴シート!$A$14:$I$74,8,FALSE)</f>
        <v>0</v>
      </c>
    </row>
    <row r="37" spans="1:16">
      <c r="A37" s="97">
        <v>36</v>
      </c>
      <c r="B37" s="92">
        <f>基本情報【内部】!$C$3</f>
        <v>0</v>
      </c>
      <c r="C37" s="92" t="str">
        <f>基本情報【内部】!$C$13&amp;"　"&amp;基本情報【内部】!$C$14</f>
        <v>0　0</v>
      </c>
      <c r="D37" s="103">
        <f>基本情報【内部】!$C$28</f>
        <v>0</v>
      </c>
      <c r="E37" s="92" t="str">
        <f>基本情報【内部】!$C$11</f>
        <v>022</v>
      </c>
      <c r="F37" s="92" t="str">
        <f>基本情報【内部】!$C$12</f>
        <v>看護師</v>
      </c>
      <c r="G37" s="92">
        <f>VLOOKUP(A37,経歴シート!$A$14:$I$74,2,FALSE)</f>
        <v>0</v>
      </c>
      <c r="H37" s="92">
        <f>VLOOKUP(A37,経歴シート!$A$14:$I$74,3,FALSE)</f>
        <v>0</v>
      </c>
      <c r="I37" s="92">
        <f>VLOOKUP(A37,経歴シート!$A$14:$I$74,4,FALSE)</f>
        <v>0</v>
      </c>
      <c r="J37" s="92">
        <f>VLOOKUP(A37,経歴シート!$A$14:$I$74,5,FALSE)</f>
        <v>0</v>
      </c>
      <c r="K37" s="92" t="str">
        <f>IF(ISNA(VLOOKUP(L37,'PD（初任給）'!$B$12:$E$17,4,FALSE)),"",(VLOOKUP(L37,'PD（初任給）'!$B$12:$E$17,4,FALSE)))</f>
        <v/>
      </c>
      <c r="L37" s="105">
        <f>VLOOKUP(A37,経歴シート!$A$14:$I$74,6,FALSE)</f>
        <v>0</v>
      </c>
      <c r="M37" s="92" t="str">
        <f>IF(ISNA(VLOOKUP(O37,'PD（初任給）'!$B$31:$E$37,4,FALSE)),"",(VLOOKUP(O37,'PD（初任給）'!$B$31:$E$37,4,FALSE)))</f>
        <v/>
      </c>
      <c r="N37" s="92" t="str">
        <f>IF(ISNA(VLOOKUP(O37,'PD（初任給）'!$B$31:$D$37,3,FALSE)),"",(VLOOKUP(O37,'PD（初任給）'!$B$31:$D$37,3,FALSE)))</f>
        <v/>
      </c>
      <c r="O37" s="92">
        <f>VLOOKUP(A37,経歴シート!$A$14:$I$74,7,FALSE)</f>
        <v>0</v>
      </c>
      <c r="P37" s="107">
        <f>VLOOKUP(A37,経歴シート!$A$14:$I$74,8,FALSE)</f>
        <v>0</v>
      </c>
    </row>
    <row r="38" spans="1:16">
      <c r="A38" s="97">
        <v>37</v>
      </c>
      <c r="B38" s="92">
        <f>基本情報【内部】!$C$3</f>
        <v>0</v>
      </c>
      <c r="C38" s="92" t="str">
        <f>基本情報【内部】!$C$13&amp;"　"&amp;基本情報【内部】!$C$14</f>
        <v>0　0</v>
      </c>
      <c r="D38" s="103">
        <f>基本情報【内部】!$C$28</f>
        <v>0</v>
      </c>
      <c r="E38" s="92" t="str">
        <f>基本情報【内部】!$C$11</f>
        <v>022</v>
      </c>
      <c r="F38" s="92" t="str">
        <f>基本情報【内部】!$C$12</f>
        <v>看護師</v>
      </c>
      <c r="G38" s="92">
        <f>VLOOKUP(A38,経歴シート!$A$14:$I$74,2,FALSE)</f>
        <v>0</v>
      </c>
      <c r="H38" s="92">
        <f>VLOOKUP(A38,経歴シート!$A$14:$I$74,3,FALSE)</f>
        <v>0</v>
      </c>
      <c r="I38" s="92">
        <f>VLOOKUP(A38,経歴シート!$A$14:$I$74,4,FALSE)</f>
        <v>0</v>
      </c>
      <c r="J38" s="92">
        <f>VLOOKUP(A38,経歴シート!$A$14:$I$74,5,FALSE)</f>
        <v>0</v>
      </c>
      <c r="K38" s="92" t="str">
        <f>IF(ISNA(VLOOKUP(L38,'PD（初任給）'!$B$12:$E$17,4,FALSE)),"",(VLOOKUP(L38,'PD（初任給）'!$B$12:$E$17,4,FALSE)))</f>
        <v/>
      </c>
      <c r="L38" s="105">
        <f>VLOOKUP(A38,経歴シート!$A$14:$I$74,6,FALSE)</f>
        <v>0</v>
      </c>
      <c r="M38" s="92" t="str">
        <f>IF(ISNA(VLOOKUP(O38,'PD（初任給）'!$B$31:$E$37,4,FALSE)),"",(VLOOKUP(O38,'PD（初任給）'!$B$31:$E$37,4,FALSE)))</f>
        <v/>
      </c>
      <c r="N38" s="92" t="str">
        <f>IF(ISNA(VLOOKUP(O38,'PD（初任給）'!$B$31:$D$37,3,FALSE)),"",(VLOOKUP(O38,'PD（初任給）'!$B$31:$D$37,3,FALSE)))</f>
        <v/>
      </c>
      <c r="O38" s="92">
        <f>VLOOKUP(A38,経歴シート!$A$14:$I$74,7,FALSE)</f>
        <v>0</v>
      </c>
      <c r="P38" s="107">
        <f>VLOOKUP(A38,経歴シート!$A$14:$I$74,8,FALSE)</f>
        <v>0</v>
      </c>
    </row>
    <row r="39" spans="1:16">
      <c r="A39" s="97">
        <v>38</v>
      </c>
      <c r="B39" s="92">
        <f>基本情報【内部】!$C$3</f>
        <v>0</v>
      </c>
      <c r="C39" s="92" t="str">
        <f>基本情報【内部】!$C$13&amp;"　"&amp;基本情報【内部】!$C$14</f>
        <v>0　0</v>
      </c>
      <c r="D39" s="103">
        <f>基本情報【内部】!$C$28</f>
        <v>0</v>
      </c>
      <c r="E39" s="92" t="str">
        <f>基本情報【内部】!$C$11</f>
        <v>022</v>
      </c>
      <c r="F39" s="92" t="str">
        <f>基本情報【内部】!$C$12</f>
        <v>看護師</v>
      </c>
      <c r="G39" s="92">
        <f>VLOOKUP(A39,経歴シート!$A$14:$I$74,2,FALSE)</f>
        <v>0</v>
      </c>
      <c r="H39" s="92">
        <f>VLOOKUP(A39,経歴シート!$A$14:$I$74,3,FALSE)</f>
        <v>0</v>
      </c>
      <c r="I39" s="92">
        <f>VLOOKUP(A39,経歴シート!$A$14:$I$74,4,FALSE)</f>
        <v>0</v>
      </c>
      <c r="J39" s="92">
        <f>VLOOKUP(A39,経歴シート!$A$14:$I$74,5,FALSE)</f>
        <v>0</v>
      </c>
      <c r="K39" s="92" t="str">
        <f>IF(ISNA(VLOOKUP(L39,'PD（初任給）'!$B$12:$E$17,4,FALSE)),"",(VLOOKUP(L39,'PD（初任給）'!$B$12:$E$17,4,FALSE)))</f>
        <v/>
      </c>
      <c r="L39" s="105">
        <f>VLOOKUP(A39,経歴シート!$A$14:$I$74,6,FALSE)</f>
        <v>0</v>
      </c>
      <c r="M39" s="92" t="str">
        <f>IF(ISNA(VLOOKUP(O39,'PD（初任給）'!$B$31:$E$37,4,FALSE)),"",(VLOOKUP(O39,'PD（初任給）'!$B$31:$E$37,4,FALSE)))</f>
        <v/>
      </c>
      <c r="N39" s="92" t="str">
        <f>IF(ISNA(VLOOKUP(O39,'PD（初任給）'!$B$31:$D$37,3,FALSE)),"",(VLOOKUP(O39,'PD（初任給）'!$B$31:$D$37,3,FALSE)))</f>
        <v/>
      </c>
      <c r="O39" s="92">
        <f>VLOOKUP(A39,経歴シート!$A$14:$I$74,7,FALSE)</f>
        <v>0</v>
      </c>
      <c r="P39" s="107">
        <f>VLOOKUP(A39,経歴シート!$A$14:$I$74,8,FALSE)</f>
        <v>0</v>
      </c>
    </row>
    <row r="40" spans="1:16">
      <c r="A40" s="97">
        <v>39</v>
      </c>
      <c r="B40" s="92">
        <f>基本情報【内部】!$C$3</f>
        <v>0</v>
      </c>
      <c r="C40" s="92" t="str">
        <f>基本情報【内部】!$C$13&amp;"　"&amp;基本情報【内部】!$C$14</f>
        <v>0　0</v>
      </c>
      <c r="D40" s="103">
        <f>基本情報【内部】!$C$28</f>
        <v>0</v>
      </c>
      <c r="E40" s="92" t="str">
        <f>基本情報【内部】!$C$11</f>
        <v>022</v>
      </c>
      <c r="F40" s="92" t="str">
        <f>基本情報【内部】!$C$12</f>
        <v>看護師</v>
      </c>
      <c r="G40" s="92">
        <f>VLOOKUP(A40,経歴シート!$A$14:$I$74,2,FALSE)</f>
        <v>0</v>
      </c>
      <c r="H40" s="92">
        <f>VLOOKUP(A40,経歴シート!$A$14:$I$74,3,FALSE)</f>
        <v>0</v>
      </c>
      <c r="I40" s="92">
        <f>VLOOKUP(A40,経歴シート!$A$14:$I$74,4,FALSE)</f>
        <v>0</v>
      </c>
      <c r="J40" s="92">
        <f>VLOOKUP(A40,経歴シート!$A$14:$I$74,5,FALSE)</f>
        <v>0</v>
      </c>
      <c r="K40" s="92" t="str">
        <f>IF(ISNA(VLOOKUP(L40,'PD（初任給）'!$B$12:$E$17,4,FALSE)),"",(VLOOKUP(L40,'PD（初任給）'!$B$12:$E$17,4,FALSE)))</f>
        <v/>
      </c>
      <c r="L40" s="105">
        <f>VLOOKUP(A40,経歴シート!$A$14:$I$74,6,FALSE)</f>
        <v>0</v>
      </c>
      <c r="M40" s="92" t="str">
        <f>IF(ISNA(VLOOKUP(O40,'PD（初任給）'!$B$31:$E$37,4,FALSE)),"",(VLOOKUP(O40,'PD（初任給）'!$B$31:$E$37,4,FALSE)))</f>
        <v/>
      </c>
      <c r="N40" s="92" t="str">
        <f>IF(ISNA(VLOOKUP(O40,'PD（初任給）'!$B$31:$D$37,3,FALSE)),"",(VLOOKUP(O40,'PD（初任給）'!$B$31:$D$37,3,FALSE)))</f>
        <v/>
      </c>
      <c r="O40" s="92">
        <f>VLOOKUP(A40,経歴シート!$A$14:$I$74,7,FALSE)</f>
        <v>0</v>
      </c>
      <c r="P40" s="107">
        <f>VLOOKUP(A40,経歴シート!$A$14:$I$74,8,FALSE)</f>
        <v>0</v>
      </c>
    </row>
    <row r="41" spans="1:16">
      <c r="A41" s="97">
        <v>40</v>
      </c>
      <c r="B41" s="92">
        <f>基本情報【内部】!$C$3</f>
        <v>0</v>
      </c>
      <c r="C41" s="92" t="str">
        <f>基本情報【内部】!$C$13&amp;"　"&amp;基本情報【内部】!$C$14</f>
        <v>0　0</v>
      </c>
      <c r="D41" s="103">
        <f>基本情報【内部】!$C$28</f>
        <v>0</v>
      </c>
      <c r="E41" s="92" t="str">
        <f>基本情報【内部】!$C$11</f>
        <v>022</v>
      </c>
      <c r="F41" s="92" t="str">
        <f>基本情報【内部】!$C$12</f>
        <v>看護師</v>
      </c>
      <c r="G41" s="92">
        <f>VLOOKUP(A41,経歴シート!$A$14:$I$74,2,FALSE)</f>
        <v>0</v>
      </c>
      <c r="H41" s="92">
        <f>VLOOKUP(A41,経歴シート!$A$14:$I$74,3,FALSE)</f>
        <v>0</v>
      </c>
      <c r="I41" s="92">
        <f>VLOOKUP(A41,経歴シート!$A$14:$I$74,4,FALSE)</f>
        <v>0</v>
      </c>
      <c r="J41" s="92">
        <f>VLOOKUP(A41,経歴シート!$A$14:$I$74,5,FALSE)</f>
        <v>0</v>
      </c>
      <c r="K41" s="92" t="str">
        <f>IF(ISNA(VLOOKUP(L41,'PD（初任給）'!$B$12:$E$17,4,FALSE)),"",(VLOOKUP(L41,'PD（初任給）'!$B$12:$E$17,4,FALSE)))</f>
        <v/>
      </c>
      <c r="L41" s="105">
        <f>VLOOKUP(A41,経歴シート!$A$14:$I$74,6,FALSE)</f>
        <v>0</v>
      </c>
      <c r="M41" s="92" t="str">
        <f>IF(ISNA(VLOOKUP(O41,'PD（初任給）'!$B$31:$E$37,4,FALSE)),"",(VLOOKUP(O41,'PD（初任給）'!$B$31:$E$37,4,FALSE)))</f>
        <v/>
      </c>
      <c r="N41" s="92" t="str">
        <f>IF(ISNA(VLOOKUP(O41,'PD（初任給）'!$B$31:$D$37,3,FALSE)),"",(VLOOKUP(O41,'PD（初任給）'!$B$31:$D$37,3,FALSE)))</f>
        <v/>
      </c>
      <c r="O41" s="92">
        <f>VLOOKUP(A41,経歴シート!$A$14:$I$74,7,FALSE)</f>
        <v>0</v>
      </c>
      <c r="P41" s="107">
        <f>VLOOKUP(A41,経歴シート!$A$14:$I$74,8,FALSE)</f>
        <v>0</v>
      </c>
    </row>
    <row r="42" spans="1:16">
      <c r="A42" s="97">
        <v>41</v>
      </c>
      <c r="B42" s="92">
        <f>基本情報【内部】!$C$3</f>
        <v>0</v>
      </c>
      <c r="C42" s="92" t="str">
        <f>基本情報【内部】!$C$13&amp;"　"&amp;基本情報【内部】!$C$14</f>
        <v>0　0</v>
      </c>
      <c r="D42" s="103">
        <f>基本情報【内部】!$C$28</f>
        <v>0</v>
      </c>
      <c r="E42" s="92" t="str">
        <f>基本情報【内部】!$C$11</f>
        <v>022</v>
      </c>
      <c r="F42" s="92" t="str">
        <f>基本情報【内部】!$C$12</f>
        <v>看護師</v>
      </c>
      <c r="G42" s="92">
        <f>VLOOKUP(A42,経歴シート!$A$14:$I$74,2,FALSE)</f>
        <v>0</v>
      </c>
      <c r="H42" s="92">
        <f>VLOOKUP(A42,経歴シート!$A$14:$I$74,3,FALSE)</f>
        <v>0</v>
      </c>
      <c r="I42" s="92">
        <f>VLOOKUP(A42,経歴シート!$A$14:$I$74,4,FALSE)</f>
        <v>0</v>
      </c>
      <c r="J42" s="92">
        <f>VLOOKUP(A42,経歴シート!$A$14:$I$74,5,FALSE)</f>
        <v>0</v>
      </c>
      <c r="K42" s="92" t="str">
        <f>IF(ISNA(VLOOKUP(L42,'PD（初任給）'!$B$12:$E$17,4,FALSE)),"",(VLOOKUP(L42,'PD（初任給）'!$B$12:$E$17,4,FALSE)))</f>
        <v/>
      </c>
      <c r="L42" s="105">
        <f>VLOOKUP(A42,経歴シート!$A$14:$I$74,6,FALSE)</f>
        <v>0</v>
      </c>
      <c r="M42" s="92" t="str">
        <f>IF(ISNA(VLOOKUP(O42,'PD（初任給）'!$B$31:$E$37,4,FALSE)),"",(VLOOKUP(O42,'PD（初任給）'!$B$31:$E$37,4,FALSE)))</f>
        <v/>
      </c>
      <c r="N42" s="92" t="str">
        <f>IF(ISNA(VLOOKUP(O42,'PD（初任給）'!$B$31:$D$37,3,FALSE)),"",(VLOOKUP(O42,'PD（初任給）'!$B$31:$D$37,3,FALSE)))</f>
        <v/>
      </c>
      <c r="O42" s="92">
        <f>VLOOKUP(A42,経歴シート!$A$14:$I$74,7,FALSE)</f>
        <v>0</v>
      </c>
      <c r="P42" s="107">
        <f>VLOOKUP(A42,経歴シート!$A$14:$I$74,8,FALSE)</f>
        <v>0</v>
      </c>
    </row>
    <row r="43" spans="1:16">
      <c r="A43" s="97">
        <v>42</v>
      </c>
      <c r="B43" s="92">
        <f>基本情報【内部】!$C$3</f>
        <v>0</v>
      </c>
      <c r="C43" s="92" t="str">
        <f>基本情報【内部】!$C$13&amp;"　"&amp;基本情報【内部】!$C$14</f>
        <v>0　0</v>
      </c>
      <c r="D43" s="103">
        <f>基本情報【内部】!$C$28</f>
        <v>0</v>
      </c>
      <c r="E43" s="92" t="str">
        <f>基本情報【内部】!$C$11</f>
        <v>022</v>
      </c>
      <c r="F43" s="92" t="str">
        <f>基本情報【内部】!$C$12</f>
        <v>看護師</v>
      </c>
      <c r="G43" s="92">
        <f>VLOOKUP(A43,経歴シート!$A$14:$I$74,2,FALSE)</f>
        <v>0</v>
      </c>
      <c r="H43" s="92">
        <f>VLOOKUP(A43,経歴シート!$A$14:$I$74,3,FALSE)</f>
        <v>0</v>
      </c>
      <c r="I43" s="92">
        <f>VLOOKUP(A43,経歴シート!$A$14:$I$74,4,FALSE)</f>
        <v>0</v>
      </c>
      <c r="J43" s="92">
        <f>VLOOKUP(A43,経歴シート!$A$14:$I$74,5,FALSE)</f>
        <v>0</v>
      </c>
      <c r="K43" s="92" t="str">
        <f>IF(ISNA(VLOOKUP(L43,'PD（初任給）'!$B$12:$E$17,4,FALSE)),"",(VLOOKUP(L43,'PD（初任給）'!$B$12:$E$17,4,FALSE)))</f>
        <v/>
      </c>
      <c r="L43" s="105">
        <f>VLOOKUP(A43,経歴シート!$A$14:$I$74,6,FALSE)</f>
        <v>0</v>
      </c>
      <c r="M43" s="92" t="str">
        <f>IF(ISNA(VLOOKUP(O43,'PD（初任給）'!$B$31:$E$37,4,FALSE)),"",(VLOOKUP(O43,'PD（初任給）'!$B$31:$E$37,4,FALSE)))</f>
        <v/>
      </c>
      <c r="N43" s="92" t="str">
        <f>IF(ISNA(VLOOKUP(O43,'PD（初任給）'!$B$31:$D$37,3,FALSE)),"",(VLOOKUP(O43,'PD（初任給）'!$B$31:$D$37,3,FALSE)))</f>
        <v/>
      </c>
      <c r="O43" s="92">
        <f>VLOOKUP(A43,経歴シート!$A$14:$I$74,7,FALSE)</f>
        <v>0</v>
      </c>
      <c r="P43" s="107">
        <f>VLOOKUP(A43,経歴シート!$A$14:$I$74,8,FALSE)</f>
        <v>0</v>
      </c>
    </row>
    <row r="44" spans="1:16">
      <c r="A44" s="97">
        <v>43</v>
      </c>
      <c r="B44" s="92">
        <f>基本情報【内部】!$C$3</f>
        <v>0</v>
      </c>
      <c r="C44" s="92" t="str">
        <f>基本情報【内部】!$C$13&amp;"　"&amp;基本情報【内部】!$C$14</f>
        <v>0　0</v>
      </c>
      <c r="D44" s="103">
        <f>基本情報【内部】!$C$28</f>
        <v>0</v>
      </c>
      <c r="E44" s="92" t="str">
        <f>基本情報【内部】!$C$11</f>
        <v>022</v>
      </c>
      <c r="F44" s="92" t="str">
        <f>基本情報【内部】!$C$12</f>
        <v>看護師</v>
      </c>
      <c r="G44" s="92">
        <f>VLOOKUP(A44,経歴シート!$A$14:$I$74,2,FALSE)</f>
        <v>0</v>
      </c>
      <c r="H44" s="92">
        <f>VLOOKUP(A44,経歴シート!$A$14:$I$74,3,FALSE)</f>
        <v>0</v>
      </c>
      <c r="I44" s="92">
        <f>VLOOKUP(A44,経歴シート!$A$14:$I$74,4,FALSE)</f>
        <v>0</v>
      </c>
      <c r="J44" s="92">
        <f>VLOOKUP(A44,経歴シート!$A$14:$I$74,5,FALSE)</f>
        <v>0</v>
      </c>
      <c r="K44" s="92" t="str">
        <f>IF(ISNA(VLOOKUP(L44,'PD（初任給）'!$B$12:$E$17,4,FALSE)),"",(VLOOKUP(L44,'PD（初任給）'!$B$12:$E$17,4,FALSE)))</f>
        <v/>
      </c>
      <c r="L44" s="105">
        <f>VLOOKUP(A44,経歴シート!$A$14:$I$74,6,FALSE)</f>
        <v>0</v>
      </c>
      <c r="M44" s="92" t="str">
        <f>IF(ISNA(VLOOKUP(O44,'PD（初任給）'!$B$31:$E$37,4,FALSE)),"",(VLOOKUP(O44,'PD（初任給）'!$B$31:$E$37,4,FALSE)))</f>
        <v/>
      </c>
      <c r="N44" s="92" t="str">
        <f>IF(ISNA(VLOOKUP(O44,'PD（初任給）'!$B$31:$D$37,3,FALSE)),"",(VLOOKUP(O44,'PD（初任給）'!$B$31:$D$37,3,FALSE)))</f>
        <v/>
      </c>
      <c r="O44" s="92">
        <f>VLOOKUP(A44,経歴シート!$A$14:$I$74,7,FALSE)</f>
        <v>0</v>
      </c>
      <c r="P44" s="107">
        <f>VLOOKUP(A44,経歴シート!$A$14:$I$74,8,FALSE)</f>
        <v>0</v>
      </c>
    </row>
    <row r="45" spans="1:16">
      <c r="A45" s="97">
        <v>44</v>
      </c>
      <c r="B45" s="92">
        <f>基本情報【内部】!$C$3</f>
        <v>0</v>
      </c>
      <c r="C45" s="92" t="str">
        <f>基本情報【内部】!$C$13&amp;"　"&amp;基本情報【内部】!$C$14</f>
        <v>0　0</v>
      </c>
      <c r="D45" s="103">
        <f>基本情報【内部】!$C$28</f>
        <v>0</v>
      </c>
      <c r="E45" s="92" t="str">
        <f>基本情報【内部】!$C$11</f>
        <v>022</v>
      </c>
      <c r="F45" s="92" t="str">
        <f>基本情報【内部】!$C$12</f>
        <v>看護師</v>
      </c>
      <c r="G45" s="92">
        <f>VLOOKUP(A45,経歴シート!$A$14:$I$74,2,FALSE)</f>
        <v>0</v>
      </c>
      <c r="H45" s="92">
        <f>VLOOKUP(A45,経歴シート!$A$14:$I$74,3,FALSE)</f>
        <v>0</v>
      </c>
      <c r="I45" s="92">
        <f>VLOOKUP(A45,経歴シート!$A$14:$I$74,4,FALSE)</f>
        <v>0</v>
      </c>
      <c r="J45" s="92">
        <f>VLOOKUP(A45,経歴シート!$A$14:$I$74,5,FALSE)</f>
        <v>0</v>
      </c>
      <c r="K45" s="92" t="str">
        <f>IF(ISNA(VLOOKUP(L45,'PD（初任給）'!$B$12:$E$17,4,FALSE)),"",(VLOOKUP(L45,'PD（初任給）'!$B$12:$E$17,4,FALSE)))</f>
        <v/>
      </c>
      <c r="L45" s="105">
        <f>VLOOKUP(A45,経歴シート!$A$14:$I$74,6,FALSE)</f>
        <v>0</v>
      </c>
      <c r="M45" s="92" t="str">
        <f>IF(ISNA(VLOOKUP(O45,'PD（初任給）'!$B$31:$E$37,4,FALSE)),"",(VLOOKUP(O45,'PD（初任給）'!$B$31:$E$37,4,FALSE)))</f>
        <v/>
      </c>
      <c r="N45" s="92" t="str">
        <f>IF(ISNA(VLOOKUP(O45,'PD（初任給）'!$B$31:$D$37,3,FALSE)),"",(VLOOKUP(O45,'PD（初任給）'!$B$31:$D$37,3,FALSE)))</f>
        <v/>
      </c>
      <c r="O45" s="92">
        <f>VLOOKUP(A45,経歴シート!$A$14:$I$74,7,FALSE)</f>
        <v>0</v>
      </c>
      <c r="P45" s="107">
        <f>VLOOKUP(A45,経歴シート!$A$14:$I$74,8,FALSE)</f>
        <v>0</v>
      </c>
    </row>
    <row r="46" spans="1:16">
      <c r="A46" s="97">
        <v>45</v>
      </c>
      <c r="B46" s="92">
        <f>基本情報【内部】!$C$3</f>
        <v>0</v>
      </c>
      <c r="C46" s="92" t="str">
        <f>基本情報【内部】!$C$13&amp;"　"&amp;基本情報【内部】!$C$14</f>
        <v>0　0</v>
      </c>
      <c r="D46" s="103">
        <f>基本情報【内部】!$C$28</f>
        <v>0</v>
      </c>
      <c r="E46" s="92" t="str">
        <f>基本情報【内部】!$C$11</f>
        <v>022</v>
      </c>
      <c r="F46" s="92" t="str">
        <f>基本情報【内部】!$C$12</f>
        <v>看護師</v>
      </c>
      <c r="G46" s="92">
        <f>VLOOKUP(A46,経歴シート!$A$14:$I$74,2,FALSE)</f>
        <v>0</v>
      </c>
      <c r="H46" s="92">
        <f>VLOOKUP(A46,経歴シート!$A$14:$I$74,3,FALSE)</f>
        <v>0</v>
      </c>
      <c r="I46" s="92">
        <f>VLOOKUP(A46,経歴シート!$A$14:$I$74,4,FALSE)</f>
        <v>0</v>
      </c>
      <c r="J46" s="92">
        <f>VLOOKUP(A46,経歴シート!$A$14:$I$74,5,FALSE)</f>
        <v>0</v>
      </c>
      <c r="K46" s="92" t="str">
        <f>IF(ISNA(VLOOKUP(L46,'PD（初任給）'!$B$12:$E$17,4,FALSE)),"",(VLOOKUP(L46,'PD（初任給）'!$B$12:$E$17,4,FALSE)))</f>
        <v/>
      </c>
      <c r="L46" s="105">
        <f>VLOOKUP(A46,経歴シート!$A$14:$I$74,6,FALSE)</f>
        <v>0</v>
      </c>
      <c r="M46" s="92" t="str">
        <f>IF(ISNA(VLOOKUP(O46,'PD（初任給）'!$B$31:$E$37,4,FALSE)),"",(VLOOKUP(O46,'PD（初任給）'!$B$31:$E$37,4,FALSE)))</f>
        <v/>
      </c>
      <c r="N46" s="92" t="str">
        <f>IF(ISNA(VLOOKUP(O46,'PD（初任給）'!$B$31:$D$37,3,FALSE)),"",(VLOOKUP(O46,'PD（初任給）'!$B$31:$D$37,3,FALSE)))</f>
        <v/>
      </c>
      <c r="O46" s="92">
        <f>VLOOKUP(A46,経歴シート!$A$14:$I$74,7,FALSE)</f>
        <v>0</v>
      </c>
      <c r="P46" s="107">
        <f>VLOOKUP(A46,経歴シート!$A$14:$I$74,8,FALSE)</f>
        <v>0</v>
      </c>
    </row>
    <row r="47" spans="1:16">
      <c r="A47" s="97">
        <v>46</v>
      </c>
      <c r="B47" s="92">
        <f>基本情報【内部】!$C$3</f>
        <v>0</v>
      </c>
      <c r="C47" s="92" t="str">
        <f>基本情報【内部】!$C$13&amp;"　"&amp;基本情報【内部】!$C$14</f>
        <v>0　0</v>
      </c>
      <c r="D47" s="103">
        <f>基本情報【内部】!$C$28</f>
        <v>0</v>
      </c>
      <c r="E47" s="92" t="str">
        <f>基本情報【内部】!$C$11</f>
        <v>022</v>
      </c>
      <c r="F47" s="92" t="str">
        <f>基本情報【内部】!$C$12</f>
        <v>看護師</v>
      </c>
      <c r="G47" s="92">
        <f>VLOOKUP(A47,経歴シート!$A$14:$I$74,2,FALSE)</f>
        <v>0</v>
      </c>
      <c r="H47" s="92">
        <f>VLOOKUP(A47,経歴シート!$A$14:$I$74,3,FALSE)</f>
        <v>0</v>
      </c>
      <c r="I47" s="92">
        <f>VLOOKUP(A47,経歴シート!$A$14:$I$74,4,FALSE)</f>
        <v>0</v>
      </c>
      <c r="J47" s="92">
        <f>VLOOKUP(A47,経歴シート!$A$14:$I$74,5,FALSE)</f>
        <v>0</v>
      </c>
      <c r="K47" s="92" t="str">
        <f>IF(ISNA(VLOOKUP(L47,'PD（初任給）'!$B$12:$E$17,4,FALSE)),"",(VLOOKUP(L47,'PD（初任給）'!$B$12:$E$17,4,FALSE)))</f>
        <v/>
      </c>
      <c r="L47" s="105">
        <f>VLOOKUP(A47,経歴シート!$A$14:$I$74,6,FALSE)</f>
        <v>0</v>
      </c>
      <c r="M47" s="92" t="str">
        <f>IF(ISNA(VLOOKUP(O47,'PD（初任給）'!$B$31:$E$37,4,FALSE)),"",(VLOOKUP(O47,'PD（初任給）'!$B$31:$E$37,4,FALSE)))</f>
        <v/>
      </c>
      <c r="N47" s="92" t="str">
        <f>IF(ISNA(VLOOKUP(O47,'PD（初任給）'!$B$31:$D$37,3,FALSE)),"",(VLOOKUP(O47,'PD（初任給）'!$B$31:$D$37,3,FALSE)))</f>
        <v/>
      </c>
      <c r="O47" s="92">
        <f>VLOOKUP(A47,経歴シート!$A$14:$I$74,7,FALSE)</f>
        <v>0</v>
      </c>
      <c r="P47" s="107">
        <f>VLOOKUP(A47,経歴シート!$A$14:$I$74,8,FALSE)</f>
        <v>0</v>
      </c>
    </row>
    <row r="48" spans="1:16">
      <c r="A48" s="97">
        <v>47</v>
      </c>
      <c r="B48" s="92">
        <f>基本情報【内部】!$C$3</f>
        <v>0</v>
      </c>
      <c r="C48" s="92" t="str">
        <f>基本情報【内部】!$C$13&amp;"　"&amp;基本情報【内部】!$C$14</f>
        <v>0　0</v>
      </c>
      <c r="D48" s="103">
        <f>基本情報【内部】!$C$28</f>
        <v>0</v>
      </c>
      <c r="E48" s="92" t="str">
        <f>基本情報【内部】!$C$11</f>
        <v>022</v>
      </c>
      <c r="F48" s="92" t="str">
        <f>基本情報【内部】!$C$12</f>
        <v>看護師</v>
      </c>
      <c r="G48" s="92">
        <f>VLOOKUP(A48,経歴シート!$A$14:$I$74,2,FALSE)</f>
        <v>0</v>
      </c>
      <c r="H48" s="92">
        <f>VLOOKUP(A48,経歴シート!$A$14:$I$74,3,FALSE)</f>
        <v>0</v>
      </c>
      <c r="I48" s="92">
        <f>VLOOKUP(A48,経歴シート!$A$14:$I$74,4,FALSE)</f>
        <v>0</v>
      </c>
      <c r="J48" s="92">
        <f>VLOOKUP(A48,経歴シート!$A$14:$I$74,5,FALSE)</f>
        <v>0</v>
      </c>
      <c r="K48" s="92" t="str">
        <f>IF(ISNA(VLOOKUP(L48,'PD（初任給）'!$B$12:$E$17,4,FALSE)),"",(VLOOKUP(L48,'PD（初任給）'!$B$12:$E$17,4,FALSE)))</f>
        <v/>
      </c>
      <c r="L48" s="105">
        <f>VLOOKUP(A48,経歴シート!$A$14:$I$74,6,FALSE)</f>
        <v>0</v>
      </c>
      <c r="M48" s="92" t="str">
        <f>IF(ISNA(VLOOKUP(O48,'PD（初任給）'!$B$31:$E$37,4,FALSE)),"",(VLOOKUP(O48,'PD（初任給）'!$B$31:$E$37,4,FALSE)))</f>
        <v/>
      </c>
      <c r="N48" s="92" t="str">
        <f>IF(ISNA(VLOOKUP(O48,'PD（初任給）'!$B$31:$D$37,3,FALSE)),"",(VLOOKUP(O48,'PD（初任給）'!$B$31:$D$37,3,FALSE)))</f>
        <v/>
      </c>
      <c r="O48" s="92">
        <f>VLOOKUP(A48,経歴シート!$A$14:$I$74,7,FALSE)</f>
        <v>0</v>
      </c>
      <c r="P48" s="107">
        <f>VLOOKUP(A48,経歴シート!$A$14:$I$74,8,FALSE)</f>
        <v>0</v>
      </c>
    </row>
    <row r="49" spans="1:16">
      <c r="A49" s="97">
        <v>48</v>
      </c>
      <c r="B49" s="92">
        <f>基本情報【内部】!$C$3</f>
        <v>0</v>
      </c>
      <c r="C49" s="92" t="str">
        <f>基本情報【内部】!$C$13&amp;"　"&amp;基本情報【内部】!$C$14</f>
        <v>0　0</v>
      </c>
      <c r="D49" s="103">
        <f>基本情報【内部】!$C$28</f>
        <v>0</v>
      </c>
      <c r="E49" s="92" t="str">
        <f>基本情報【内部】!$C$11</f>
        <v>022</v>
      </c>
      <c r="F49" s="92" t="str">
        <f>基本情報【内部】!$C$12</f>
        <v>看護師</v>
      </c>
      <c r="G49" s="92">
        <f>VLOOKUP(A49,経歴シート!$A$14:$I$74,2,FALSE)</f>
        <v>0</v>
      </c>
      <c r="H49" s="92">
        <f>VLOOKUP(A49,経歴シート!$A$14:$I$74,3,FALSE)</f>
        <v>0</v>
      </c>
      <c r="I49" s="92">
        <f>VLOOKUP(A49,経歴シート!$A$14:$I$74,4,FALSE)</f>
        <v>0</v>
      </c>
      <c r="J49" s="92">
        <f>VLOOKUP(A49,経歴シート!$A$14:$I$74,5,FALSE)</f>
        <v>0</v>
      </c>
      <c r="K49" s="92" t="str">
        <f>IF(ISNA(VLOOKUP(L49,'PD（初任給）'!$B$12:$E$17,4,FALSE)),"",(VLOOKUP(L49,'PD（初任給）'!$B$12:$E$17,4,FALSE)))</f>
        <v/>
      </c>
      <c r="L49" s="105">
        <f>VLOOKUP(A49,経歴シート!$A$14:$I$74,6,FALSE)</f>
        <v>0</v>
      </c>
      <c r="M49" s="92" t="str">
        <f>IF(ISNA(VLOOKUP(O49,'PD（初任給）'!$B$31:$E$37,4,FALSE)),"",(VLOOKUP(O49,'PD（初任給）'!$B$31:$E$37,4,FALSE)))</f>
        <v/>
      </c>
      <c r="N49" s="92" t="str">
        <f>IF(ISNA(VLOOKUP(O49,'PD（初任給）'!$B$31:$D$37,3,FALSE)),"",(VLOOKUP(O49,'PD（初任給）'!$B$31:$D$37,3,FALSE)))</f>
        <v/>
      </c>
      <c r="O49" s="92">
        <f>VLOOKUP(A49,経歴シート!$A$14:$I$74,7,FALSE)</f>
        <v>0</v>
      </c>
      <c r="P49" s="107">
        <f>VLOOKUP(A49,経歴シート!$A$14:$I$74,8,FALSE)</f>
        <v>0</v>
      </c>
    </row>
    <row r="50" spans="1:16">
      <c r="A50" s="97">
        <v>49</v>
      </c>
      <c r="B50" s="92">
        <f>基本情報【内部】!$C$3</f>
        <v>0</v>
      </c>
      <c r="C50" s="92" t="str">
        <f>基本情報【内部】!$C$13&amp;"　"&amp;基本情報【内部】!$C$14</f>
        <v>0　0</v>
      </c>
      <c r="D50" s="103">
        <f>基本情報【内部】!$C$28</f>
        <v>0</v>
      </c>
      <c r="E50" s="92" t="str">
        <f>基本情報【内部】!$C$11</f>
        <v>022</v>
      </c>
      <c r="F50" s="92" t="str">
        <f>基本情報【内部】!$C$12</f>
        <v>看護師</v>
      </c>
      <c r="G50" s="92">
        <f>VLOOKUP(A50,経歴シート!$A$14:$I$74,2,FALSE)</f>
        <v>0</v>
      </c>
      <c r="H50" s="92">
        <f>VLOOKUP(A50,経歴シート!$A$14:$I$74,3,FALSE)</f>
        <v>0</v>
      </c>
      <c r="I50" s="92">
        <f>VLOOKUP(A50,経歴シート!$A$14:$I$74,4,FALSE)</f>
        <v>0</v>
      </c>
      <c r="J50" s="92">
        <f>VLOOKUP(A50,経歴シート!$A$14:$I$74,5,FALSE)</f>
        <v>0</v>
      </c>
      <c r="K50" s="92" t="str">
        <f>IF(ISNA(VLOOKUP(L50,'PD（初任給）'!$B$12:$E$17,4,FALSE)),"",(VLOOKUP(L50,'PD（初任給）'!$B$12:$E$17,4,FALSE)))</f>
        <v/>
      </c>
      <c r="L50" s="105">
        <f>VLOOKUP(A50,経歴シート!$A$14:$I$74,6,FALSE)</f>
        <v>0</v>
      </c>
      <c r="M50" s="92" t="str">
        <f>IF(ISNA(VLOOKUP(O50,'PD（初任給）'!$B$31:$E$37,4,FALSE)),"",(VLOOKUP(O50,'PD（初任給）'!$B$31:$E$37,4,FALSE)))</f>
        <v/>
      </c>
      <c r="N50" s="92" t="str">
        <f>IF(ISNA(VLOOKUP(O50,'PD（初任給）'!$B$31:$D$37,3,FALSE)),"",(VLOOKUP(O50,'PD（初任給）'!$B$31:$D$37,3,FALSE)))</f>
        <v/>
      </c>
      <c r="O50" s="92">
        <f>VLOOKUP(A50,経歴シート!$A$14:$I$74,7,FALSE)</f>
        <v>0</v>
      </c>
      <c r="P50" s="107">
        <f>VLOOKUP(A50,経歴シート!$A$14:$I$74,8,FALSE)</f>
        <v>0</v>
      </c>
    </row>
    <row r="51" spans="1:16">
      <c r="A51" s="97">
        <v>50</v>
      </c>
      <c r="B51" s="92">
        <f>基本情報【内部】!$C$3</f>
        <v>0</v>
      </c>
      <c r="C51" s="92" t="str">
        <f>基本情報【内部】!$C$13&amp;"　"&amp;基本情報【内部】!$C$14</f>
        <v>0　0</v>
      </c>
      <c r="D51" s="103">
        <f>基本情報【内部】!$C$28</f>
        <v>0</v>
      </c>
      <c r="E51" s="92" t="str">
        <f>基本情報【内部】!$C$11</f>
        <v>022</v>
      </c>
      <c r="F51" s="92" t="str">
        <f>基本情報【内部】!$C$12</f>
        <v>看護師</v>
      </c>
      <c r="G51" s="92">
        <f>VLOOKUP(A51,経歴シート!$A$14:$I$74,2,FALSE)</f>
        <v>0</v>
      </c>
      <c r="H51" s="92">
        <f>VLOOKUP(A51,経歴シート!$A$14:$I$74,3,FALSE)</f>
        <v>0</v>
      </c>
      <c r="I51" s="92">
        <f>VLOOKUP(A51,経歴シート!$A$14:$I$74,4,FALSE)</f>
        <v>0</v>
      </c>
      <c r="J51" s="92">
        <f>VLOOKUP(A51,経歴シート!$A$14:$I$74,5,FALSE)</f>
        <v>0</v>
      </c>
      <c r="K51" s="92" t="str">
        <f>IF(ISNA(VLOOKUP(L51,'PD（初任給）'!$B$12:$E$17,4,FALSE)),"",(VLOOKUP(L51,'PD（初任給）'!$B$12:$E$17,4,FALSE)))</f>
        <v/>
      </c>
      <c r="L51" s="105">
        <f>VLOOKUP(A51,経歴シート!$A$14:$I$74,6,FALSE)</f>
        <v>0</v>
      </c>
      <c r="M51" s="92" t="str">
        <f>IF(ISNA(VLOOKUP(O51,'PD（初任給）'!$B$31:$E$37,4,FALSE)),"",(VLOOKUP(O51,'PD（初任給）'!$B$31:$E$37,4,FALSE)))</f>
        <v/>
      </c>
      <c r="N51" s="92" t="str">
        <f>IF(ISNA(VLOOKUP(O51,'PD（初任給）'!$B$31:$D$37,3,FALSE)),"",(VLOOKUP(O51,'PD（初任給）'!$B$31:$D$37,3,FALSE)))</f>
        <v/>
      </c>
      <c r="O51" s="92">
        <f>VLOOKUP(A51,経歴シート!$A$14:$I$74,7,FALSE)</f>
        <v>0</v>
      </c>
      <c r="P51" s="107">
        <f>VLOOKUP(A51,経歴シート!$A$14:$I$74,8,FALSE)</f>
        <v>0</v>
      </c>
    </row>
    <row r="52" spans="1:16">
      <c r="A52" s="97">
        <v>51</v>
      </c>
      <c r="B52" s="92">
        <f>基本情報【内部】!$C$3</f>
        <v>0</v>
      </c>
      <c r="C52" s="92" t="str">
        <f>基本情報【内部】!$C$13&amp;"　"&amp;基本情報【内部】!$C$14</f>
        <v>0　0</v>
      </c>
      <c r="D52" s="103">
        <f>基本情報【内部】!$C$28</f>
        <v>0</v>
      </c>
      <c r="E52" s="92" t="str">
        <f>基本情報【内部】!$C$11</f>
        <v>022</v>
      </c>
      <c r="F52" s="92" t="str">
        <f>基本情報【内部】!$C$12</f>
        <v>看護師</v>
      </c>
      <c r="G52" s="92">
        <f>VLOOKUP(A52,経歴シート!$A$14:$I$74,2,FALSE)</f>
        <v>0</v>
      </c>
      <c r="H52" s="92">
        <f>VLOOKUP(A52,経歴シート!$A$14:$I$74,3,FALSE)</f>
        <v>0</v>
      </c>
      <c r="I52" s="92">
        <f>VLOOKUP(A52,経歴シート!$A$14:$I$74,4,FALSE)</f>
        <v>0</v>
      </c>
      <c r="J52" s="92">
        <f>VLOOKUP(A52,経歴シート!$A$14:$I$74,5,FALSE)</f>
        <v>0</v>
      </c>
      <c r="K52" s="92" t="str">
        <f>IF(ISNA(VLOOKUP(L52,'PD（初任給）'!$B$12:$E$17,4,FALSE)),"",(VLOOKUP(L52,'PD（初任給）'!$B$12:$E$17,4,FALSE)))</f>
        <v/>
      </c>
      <c r="L52" s="105">
        <f>VLOOKUP(A52,経歴シート!$A$14:$I$74,6,FALSE)</f>
        <v>0</v>
      </c>
      <c r="M52" s="92" t="str">
        <f>IF(ISNA(VLOOKUP(O52,'PD（初任給）'!$B$31:$E$37,4,FALSE)),"",(VLOOKUP(O52,'PD（初任給）'!$B$31:$E$37,4,FALSE)))</f>
        <v/>
      </c>
      <c r="N52" s="92" t="str">
        <f>IF(ISNA(VLOOKUP(O52,'PD（初任給）'!$B$31:$D$37,3,FALSE)),"",(VLOOKUP(O52,'PD（初任給）'!$B$31:$D$37,3,FALSE)))</f>
        <v/>
      </c>
      <c r="O52" s="92">
        <f>VLOOKUP(A52,経歴シート!$A$14:$I$74,7,FALSE)</f>
        <v>0</v>
      </c>
      <c r="P52" s="107">
        <f>VLOOKUP(A52,経歴シート!$A$14:$I$74,8,FALSE)</f>
        <v>0</v>
      </c>
    </row>
    <row r="53" spans="1:16">
      <c r="A53" s="97">
        <v>52</v>
      </c>
      <c r="B53" s="92">
        <f>基本情報【内部】!$C$3</f>
        <v>0</v>
      </c>
      <c r="C53" s="92" t="str">
        <f>基本情報【内部】!$C$13&amp;"　"&amp;基本情報【内部】!$C$14</f>
        <v>0　0</v>
      </c>
      <c r="D53" s="103">
        <f>基本情報【内部】!$C$28</f>
        <v>0</v>
      </c>
      <c r="E53" s="92" t="str">
        <f>基本情報【内部】!$C$11</f>
        <v>022</v>
      </c>
      <c r="F53" s="92" t="str">
        <f>基本情報【内部】!$C$12</f>
        <v>看護師</v>
      </c>
      <c r="G53" s="92">
        <f>VLOOKUP(A53,経歴シート!$A$14:$I$74,2,FALSE)</f>
        <v>0</v>
      </c>
      <c r="H53" s="92">
        <f>VLOOKUP(A53,経歴シート!$A$14:$I$74,3,FALSE)</f>
        <v>0</v>
      </c>
      <c r="I53" s="92">
        <f>VLOOKUP(A53,経歴シート!$A$14:$I$74,4,FALSE)</f>
        <v>0</v>
      </c>
      <c r="J53" s="92">
        <f>VLOOKUP(A53,経歴シート!$A$14:$I$74,5,FALSE)</f>
        <v>0</v>
      </c>
      <c r="K53" s="92" t="str">
        <f>IF(ISNA(VLOOKUP(L53,'PD（初任給）'!$B$12:$E$17,4,FALSE)),"",(VLOOKUP(L53,'PD（初任給）'!$B$12:$E$17,4,FALSE)))</f>
        <v/>
      </c>
      <c r="L53" s="105">
        <f>VLOOKUP(A53,経歴シート!$A$14:$I$74,6,FALSE)</f>
        <v>0</v>
      </c>
      <c r="M53" s="92" t="str">
        <f>IF(ISNA(VLOOKUP(O53,'PD（初任給）'!$B$31:$E$37,4,FALSE)),"",(VLOOKUP(O53,'PD（初任給）'!$B$31:$E$37,4,FALSE)))</f>
        <v/>
      </c>
      <c r="N53" s="92" t="str">
        <f>IF(ISNA(VLOOKUP(O53,'PD（初任給）'!$B$31:$D$37,3,FALSE)),"",(VLOOKUP(O53,'PD（初任給）'!$B$31:$D$37,3,FALSE)))</f>
        <v/>
      </c>
      <c r="O53" s="92">
        <f>VLOOKUP(A53,経歴シート!$A$14:$I$74,7,FALSE)</f>
        <v>0</v>
      </c>
      <c r="P53" s="107">
        <f>VLOOKUP(A53,経歴シート!$A$14:$I$74,8,FALSE)</f>
        <v>0</v>
      </c>
    </row>
    <row r="54" spans="1:16">
      <c r="A54" s="97">
        <v>53</v>
      </c>
      <c r="B54" s="92">
        <f>基本情報【内部】!$C$3</f>
        <v>0</v>
      </c>
      <c r="C54" s="92" t="str">
        <f>基本情報【内部】!$C$13&amp;"　"&amp;基本情報【内部】!$C$14</f>
        <v>0　0</v>
      </c>
      <c r="D54" s="103">
        <f>基本情報【内部】!$C$28</f>
        <v>0</v>
      </c>
      <c r="E54" s="92" t="str">
        <f>基本情報【内部】!$C$11</f>
        <v>022</v>
      </c>
      <c r="F54" s="92" t="str">
        <f>基本情報【内部】!$C$12</f>
        <v>看護師</v>
      </c>
      <c r="G54" s="92">
        <f>VLOOKUP(A54,経歴シート!$A$14:$I$74,2,FALSE)</f>
        <v>0</v>
      </c>
      <c r="H54" s="92">
        <f>VLOOKUP(A54,経歴シート!$A$14:$I$74,3,FALSE)</f>
        <v>0</v>
      </c>
      <c r="I54" s="92">
        <f>VLOOKUP(A54,経歴シート!$A$14:$I$74,4,FALSE)</f>
        <v>0</v>
      </c>
      <c r="J54" s="92">
        <f>VLOOKUP(A54,経歴シート!$A$14:$I$74,5,FALSE)</f>
        <v>0</v>
      </c>
      <c r="K54" s="92" t="str">
        <f>IF(ISNA(VLOOKUP(L54,'PD（初任給）'!$B$12:$E$17,4,FALSE)),"",(VLOOKUP(L54,'PD（初任給）'!$B$12:$E$17,4,FALSE)))</f>
        <v/>
      </c>
      <c r="L54" s="105">
        <f>VLOOKUP(A54,経歴シート!$A$14:$I$74,6,FALSE)</f>
        <v>0</v>
      </c>
      <c r="M54" s="92" t="str">
        <f>IF(ISNA(VLOOKUP(O54,'PD（初任給）'!$B$31:$E$37,4,FALSE)),"",(VLOOKUP(O54,'PD（初任給）'!$B$31:$E$37,4,FALSE)))</f>
        <v/>
      </c>
      <c r="N54" s="92" t="str">
        <f>IF(ISNA(VLOOKUP(O54,'PD（初任給）'!$B$31:$D$37,3,FALSE)),"",(VLOOKUP(O54,'PD（初任給）'!$B$31:$D$37,3,FALSE)))</f>
        <v/>
      </c>
      <c r="O54" s="92">
        <f>VLOOKUP(A54,経歴シート!$A$14:$I$74,7,FALSE)</f>
        <v>0</v>
      </c>
      <c r="P54" s="107">
        <f>VLOOKUP(A54,経歴シート!$A$14:$I$74,8,FALSE)</f>
        <v>0</v>
      </c>
    </row>
    <row r="55" spans="1:16">
      <c r="A55" s="97">
        <v>54</v>
      </c>
      <c r="B55" s="92">
        <f>基本情報【内部】!$C$3</f>
        <v>0</v>
      </c>
      <c r="C55" s="92" t="str">
        <f>基本情報【内部】!$C$13&amp;"　"&amp;基本情報【内部】!$C$14</f>
        <v>0　0</v>
      </c>
      <c r="D55" s="103">
        <f>基本情報【内部】!$C$28</f>
        <v>0</v>
      </c>
      <c r="E55" s="92" t="str">
        <f>基本情報【内部】!$C$11</f>
        <v>022</v>
      </c>
      <c r="F55" s="92" t="str">
        <f>基本情報【内部】!$C$12</f>
        <v>看護師</v>
      </c>
      <c r="G55" s="92">
        <f>VLOOKUP(A55,経歴シート!$A$14:$I$74,2,FALSE)</f>
        <v>0</v>
      </c>
      <c r="H55" s="92">
        <f>VLOOKUP(A55,経歴シート!$A$14:$I$74,3,FALSE)</f>
        <v>0</v>
      </c>
      <c r="I55" s="92">
        <f>VLOOKUP(A55,経歴シート!$A$14:$I$74,4,FALSE)</f>
        <v>0</v>
      </c>
      <c r="J55" s="92">
        <f>VLOOKUP(A55,経歴シート!$A$14:$I$74,5,FALSE)</f>
        <v>0</v>
      </c>
      <c r="K55" s="92" t="str">
        <f>IF(ISNA(VLOOKUP(L55,'PD（初任給）'!$B$12:$E$17,4,FALSE)),"",(VLOOKUP(L55,'PD（初任給）'!$B$12:$E$17,4,FALSE)))</f>
        <v/>
      </c>
      <c r="L55" s="105">
        <f>VLOOKUP(A55,経歴シート!$A$14:$I$74,6,FALSE)</f>
        <v>0</v>
      </c>
      <c r="M55" s="92" t="str">
        <f>IF(ISNA(VLOOKUP(O55,'PD（初任給）'!$B$31:$E$37,4,FALSE)),"",(VLOOKUP(O55,'PD（初任給）'!$B$31:$E$37,4,FALSE)))</f>
        <v/>
      </c>
      <c r="N55" s="92" t="str">
        <f>IF(ISNA(VLOOKUP(O55,'PD（初任給）'!$B$31:$D$37,3,FALSE)),"",(VLOOKUP(O55,'PD（初任給）'!$B$31:$D$37,3,FALSE)))</f>
        <v/>
      </c>
      <c r="O55" s="92">
        <f>VLOOKUP(A55,経歴シート!$A$14:$I$74,7,FALSE)</f>
        <v>0</v>
      </c>
      <c r="P55" s="107">
        <f>VLOOKUP(A55,経歴シート!$A$14:$I$74,8,FALSE)</f>
        <v>0</v>
      </c>
    </row>
    <row r="56" spans="1:16">
      <c r="A56" s="97">
        <v>55</v>
      </c>
      <c r="B56" s="92">
        <f>基本情報【内部】!$C$3</f>
        <v>0</v>
      </c>
      <c r="C56" s="92" t="str">
        <f>基本情報【内部】!$C$13&amp;"　"&amp;基本情報【内部】!$C$14</f>
        <v>0　0</v>
      </c>
      <c r="D56" s="103">
        <f>基本情報【内部】!$C$28</f>
        <v>0</v>
      </c>
      <c r="E56" s="92" t="str">
        <f>基本情報【内部】!$C$11</f>
        <v>022</v>
      </c>
      <c r="F56" s="92" t="str">
        <f>基本情報【内部】!$C$12</f>
        <v>看護師</v>
      </c>
      <c r="G56" s="92">
        <f>VLOOKUP(A56,経歴シート!$A$14:$I$74,2,FALSE)</f>
        <v>0</v>
      </c>
      <c r="H56" s="92">
        <f>VLOOKUP(A56,経歴シート!$A$14:$I$74,3,FALSE)</f>
        <v>0</v>
      </c>
      <c r="I56" s="92">
        <f>VLOOKUP(A56,経歴シート!$A$14:$I$74,4,FALSE)</f>
        <v>0</v>
      </c>
      <c r="J56" s="92">
        <f>VLOOKUP(A56,経歴シート!$A$14:$I$74,5,FALSE)</f>
        <v>0</v>
      </c>
      <c r="K56" s="92" t="str">
        <f>IF(ISNA(VLOOKUP(L56,'PD（初任給）'!$B$12:$E$17,4,FALSE)),"",(VLOOKUP(L56,'PD（初任給）'!$B$12:$E$17,4,FALSE)))</f>
        <v/>
      </c>
      <c r="L56" s="105">
        <f>VLOOKUP(A56,経歴シート!$A$14:$I$74,6,FALSE)</f>
        <v>0</v>
      </c>
      <c r="M56" s="92" t="str">
        <f>IF(ISNA(VLOOKUP(O56,'PD（初任給）'!$B$31:$E$37,4,FALSE)),"",(VLOOKUP(O56,'PD（初任給）'!$B$31:$E$37,4,FALSE)))</f>
        <v/>
      </c>
      <c r="N56" s="92" t="str">
        <f>IF(ISNA(VLOOKUP(O56,'PD（初任給）'!$B$31:$D$37,3,FALSE)),"",(VLOOKUP(O56,'PD（初任給）'!$B$31:$D$37,3,FALSE)))</f>
        <v/>
      </c>
      <c r="O56" s="92">
        <f>VLOOKUP(A56,経歴シート!$A$14:$I$74,7,FALSE)</f>
        <v>0</v>
      </c>
      <c r="P56" s="107">
        <f>VLOOKUP(A56,経歴シート!$A$14:$I$74,8,FALSE)</f>
        <v>0</v>
      </c>
    </row>
    <row r="57" spans="1:16">
      <c r="A57" s="97">
        <v>56</v>
      </c>
      <c r="B57" s="92">
        <f>基本情報【内部】!$C$3</f>
        <v>0</v>
      </c>
      <c r="C57" s="92" t="str">
        <f>基本情報【内部】!$C$13&amp;"　"&amp;基本情報【内部】!$C$14</f>
        <v>0　0</v>
      </c>
      <c r="D57" s="103">
        <f>基本情報【内部】!$C$28</f>
        <v>0</v>
      </c>
      <c r="E57" s="92" t="str">
        <f>基本情報【内部】!$C$11</f>
        <v>022</v>
      </c>
      <c r="F57" s="92" t="str">
        <f>基本情報【内部】!$C$12</f>
        <v>看護師</v>
      </c>
      <c r="G57" s="92">
        <f>VLOOKUP(A57,経歴シート!$A$14:$I$74,2,FALSE)</f>
        <v>0</v>
      </c>
      <c r="H57" s="92">
        <f>VLOOKUP(A57,経歴シート!$A$14:$I$74,3,FALSE)</f>
        <v>0</v>
      </c>
      <c r="I57" s="92">
        <f>VLOOKUP(A57,経歴シート!$A$14:$I$74,4,FALSE)</f>
        <v>0</v>
      </c>
      <c r="J57" s="92">
        <f>VLOOKUP(A57,経歴シート!$A$14:$I$74,5,FALSE)</f>
        <v>0</v>
      </c>
      <c r="K57" s="92" t="str">
        <f>IF(ISNA(VLOOKUP(L57,'PD（初任給）'!$B$12:$E$17,4,FALSE)),"",(VLOOKUP(L57,'PD（初任給）'!$B$12:$E$17,4,FALSE)))</f>
        <v/>
      </c>
      <c r="L57" s="105">
        <f>VLOOKUP(A57,経歴シート!$A$14:$I$74,6,FALSE)</f>
        <v>0</v>
      </c>
      <c r="M57" s="92" t="str">
        <f>IF(ISNA(VLOOKUP(O57,'PD（初任給）'!$B$31:$E$37,4,FALSE)),"",(VLOOKUP(O57,'PD（初任給）'!$B$31:$E$37,4,FALSE)))</f>
        <v/>
      </c>
      <c r="N57" s="92" t="str">
        <f>IF(ISNA(VLOOKUP(O57,'PD（初任給）'!$B$31:$D$37,3,FALSE)),"",(VLOOKUP(O57,'PD（初任給）'!$B$31:$D$37,3,FALSE)))</f>
        <v/>
      </c>
      <c r="O57" s="92">
        <f>VLOOKUP(A57,経歴シート!$A$14:$I$74,7,FALSE)</f>
        <v>0</v>
      </c>
      <c r="P57" s="107">
        <f>VLOOKUP(A57,経歴シート!$A$14:$I$74,8,FALSE)</f>
        <v>0</v>
      </c>
    </row>
    <row r="58" spans="1:16">
      <c r="A58" s="97">
        <v>57</v>
      </c>
      <c r="B58" s="92">
        <f>基本情報【内部】!$C$3</f>
        <v>0</v>
      </c>
      <c r="C58" s="92" t="str">
        <f>基本情報【内部】!$C$13&amp;"　"&amp;基本情報【内部】!$C$14</f>
        <v>0　0</v>
      </c>
      <c r="D58" s="103">
        <f>基本情報【内部】!$C$28</f>
        <v>0</v>
      </c>
      <c r="E58" s="92" t="str">
        <f>基本情報【内部】!$C$11</f>
        <v>022</v>
      </c>
      <c r="F58" s="92" t="str">
        <f>基本情報【内部】!$C$12</f>
        <v>看護師</v>
      </c>
      <c r="G58" s="92">
        <f>VLOOKUP(A58,経歴シート!$A$14:$I$74,2,FALSE)</f>
        <v>0</v>
      </c>
      <c r="H58" s="92">
        <f>VLOOKUP(A58,経歴シート!$A$14:$I$74,3,FALSE)</f>
        <v>0</v>
      </c>
      <c r="I58" s="92">
        <f>VLOOKUP(A58,経歴シート!$A$14:$I$74,4,FALSE)</f>
        <v>0</v>
      </c>
      <c r="J58" s="92">
        <f>VLOOKUP(A58,経歴シート!$A$14:$I$74,5,FALSE)</f>
        <v>0</v>
      </c>
      <c r="K58" s="92" t="str">
        <f>IF(ISNA(VLOOKUP(L58,'PD（初任給）'!$B$12:$E$17,4,FALSE)),"",(VLOOKUP(L58,'PD（初任給）'!$B$12:$E$17,4,FALSE)))</f>
        <v/>
      </c>
      <c r="L58" s="105">
        <f>VLOOKUP(A58,経歴シート!$A$14:$I$74,6,FALSE)</f>
        <v>0</v>
      </c>
      <c r="M58" s="92" t="str">
        <f>IF(ISNA(VLOOKUP(O58,'PD（初任給）'!$B$31:$E$37,4,FALSE)),"",(VLOOKUP(O58,'PD（初任給）'!$B$31:$E$37,4,FALSE)))</f>
        <v/>
      </c>
      <c r="N58" s="92" t="str">
        <f>IF(ISNA(VLOOKUP(O58,'PD（初任給）'!$B$31:$D$37,3,FALSE)),"",(VLOOKUP(O58,'PD（初任給）'!$B$31:$D$37,3,FALSE)))</f>
        <v/>
      </c>
      <c r="O58" s="92">
        <f>VLOOKUP(A58,経歴シート!$A$14:$I$74,7,FALSE)</f>
        <v>0</v>
      </c>
      <c r="P58" s="107">
        <f>VLOOKUP(A58,経歴シート!$A$14:$I$74,8,FALSE)</f>
        <v>0</v>
      </c>
    </row>
    <row r="59" spans="1:16">
      <c r="A59" s="97">
        <v>58</v>
      </c>
      <c r="B59" s="92">
        <f>基本情報【内部】!$C$3</f>
        <v>0</v>
      </c>
      <c r="C59" s="92" t="str">
        <f>基本情報【内部】!$C$13&amp;"　"&amp;基本情報【内部】!$C$14</f>
        <v>0　0</v>
      </c>
      <c r="D59" s="103">
        <f>基本情報【内部】!$C$28</f>
        <v>0</v>
      </c>
      <c r="E59" s="92" t="str">
        <f>基本情報【内部】!$C$11</f>
        <v>022</v>
      </c>
      <c r="F59" s="92" t="str">
        <f>基本情報【内部】!$C$12</f>
        <v>看護師</v>
      </c>
      <c r="G59" s="92">
        <f>VLOOKUP(A59,経歴シート!$A$14:$I$74,2,FALSE)</f>
        <v>0</v>
      </c>
      <c r="H59" s="92">
        <f>VLOOKUP(A59,経歴シート!$A$14:$I$74,3,FALSE)</f>
        <v>0</v>
      </c>
      <c r="I59" s="92">
        <f>VLOOKUP(A59,経歴シート!$A$14:$I$74,4,FALSE)</f>
        <v>0</v>
      </c>
      <c r="J59" s="92">
        <f>VLOOKUP(A59,経歴シート!$A$14:$I$74,5,FALSE)</f>
        <v>0</v>
      </c>
      <c r="K59" s="92" t="str">
        <f>IF(ISNA(VLOOKUP(L59,'PD（初任給）'!$B$12:$E$17,4,FALSE)),"",(VLOOKUP(L59,'PD（初任給）'!$B$12:$E$17,4,FALSE)))</f>
        <v/>
      </c>
      <c r="L59" s="105">
        <f>VLOOKUP(A59,経歴シート!$A$14:$I$74,6,FALSE)</f>
        <v>0</v>
      </c>
      <c r="M59" s="92" t="str">
        <f>IF(ISNA(VLOOKUP(O59,'PD（初任給）'!$B$31:$E$37,4,FALSE)),"",(VLOOKUP(O59,'PD（初任給）'!$B$31:$E$37,4,FALSE)))</f>
        <v/>
      </c>
      <c r="N59" s="92" t="str">
        <f>IF(ISNA(VLOOKUP(O59,'PD（初任給）'!$B$31:$D$37,3,FALSE)),"",(VLOOKUP(O59,'PD（初任給）'!$B$31:$D$37,3,FALSE)))</f>
        <v/>
      </c>
      <c r="O59" s="92">
        <f>VLOOKUP(A59,経歴シート!$A$14:$I$74,7,FALSE)</f>
        <v>0</v>
      </c>
      <c r="P59" s="107">
        <f>VLOOKUP(A59,経歴シート!$A$14:$I$74,8,FALSE)</f>
        <v>0</v>
      </c>
    </row>
    <row r="60" spans="1:16">
      <c r="A60" s="97">
        <v>59</v>
      </c>
      <c r="B60" s="92">
        <f>基本情報【内部】!$C$3</f>
        <v>0</v>
      </c>
      <c r="C60" s="92" t="str">
        <f>基本情報【内部】!$C$13&amp;"　"&amp;基本情報【内部】!$C$14</f>
        <v>0　0</v>
      </c>
      <c r="D60" s="103">
        <f>基本情報【内部】!$C$28</f>
        <v>0</v>
      </c>
      <c r="E60" s="92" t="str">
        <f>基本情報【内部】!$C$11</f>
        <v>022</v>
      </c>
      <c r="F60" s="92" t="str">
        <f>基本情報【内部】!$C$12</f>
        <v>看護師</v>
      </c>
      <c r="G60" s="92">
        <f>VLOOKUP(A60,経歴シート!$A$14:$I$74,2,FALSE)</f>
        <v>0</v>
      </c>
      <c r="H60" s="92">
        <f>VLOOKUP(A60,経歴シート!$A$14:$I$74,3,FALSE)</f>
        <v>0</v>
      </c>
      <c r="I60" s="92">
        <f>VLOOKUP(A60,経歴シート!$A$14:$I$74,4,FALSE)</f>
        <v>0</v>
      </c>
      <c r="J60" s="92">
        <f>VLOOKUP(A60,経歴シート!$A$14:$I$74,5,FALSE)</f>
        <v>0</v>
      </c>
      <c r="K60" s="92" t="str">
        <f>IF(ISNA(VLOOKUP(L60,'PD（初任給）'!$B$12:$E$17,4,FALSE)),"",(VLOOKUP(L60,'PD（初任給）'!$B$12:$E$17,4,FALSE)))</f>
        <v/>
      </c>
      <c r="L60" s="105">
        <f>VLOOKUP(A60,経歴シート!$A$14:$I$74,6,FALSE)</f>
        <v>0</v>
      </c>
      <c r="M60" s="92" t="str">
        <f>IF(ISNA(VLOOKUP(O60,'PD（初任給）'!$B$31:$E$37,4,FALSE)),"",(VLOOKUP(O60,'PD（初任給）'!$B$31:$E$37,4,FALSE)))</f>
        <v/>
      </c>
      <c r="N60" s="92" t="str">
        <f>IF(ISNA(VLOOKUP(O60,'PD（初任給）'!$B$31:$D$37,3,FALSE)),"",(VLOOKUP(O60,'PD（初任給）'!$B$31:$D$37,3,FALSE)))</f>
        <v/>
      </c>
      <c r="O60" s="92">
        <f>VLOOKUP(A60,経歴シート!$A$14:$I$74,7,FALSE)</f>
        <v>0</v>
      </c>
      <c r="P60" s="107">
        <f>VLOOKUP(A60,経歴シート!$A$14:$I$74,8,FALSE)</f>
        <v>0</v>
      </c>
    </row>
    <row r="61" spans="1:16">
      <c r="A61" s="97">
        <v>60</v>
      </c>
      <c r="B61" s="92">
        <f>基本情報【内部】!$C$3</f>
        <v>0</v>
      </c>
      <c r="C61" s="92" t="str">
        <f>基本情報【内部】!$C$13&amp;"　"&amp;基本情報【内部】!$C$14</f>
        <v>0　0</v>
      </c>
      <c r="D61" s="103">
        <f>基本情報【内部】!$C$28</f>
        <v>0</v>
      </c>
      <c r="E61" s="92" t="str">
        <f>基本情報【内部】!$C$11</f>
        <v>022</v>
      </c>
      <c r="F61" s="92" t="str">
        <f>基本情報【内部】!$C$12</f>
        <v>看護師</v>
      </c>
      <c r="G61" s="92">
        <f>VLOOKUP(A61,経歴シート!$A$14:$I$74,2,FALSE)</f>
        <v>0</v>
      </c>
      <c r="H61" s="92">
        <f>VLOOKUP(A61,経歴シート!$A$14:$I$74,3,FALSE)</f>
        <v>0</v>
      </c>
      <c r="I61" s="92">
        <f>VLOOKUP(A61,経歴シート!$A$14:$I$74,4,FALSE)</f>
        <v>0</v>
      </c>
      <c r="J61" s="92">
        <f>VLOOKUP(A61,経歴シート!$A$14:$I$74,5,FALSE)</f>
        <v>0</v>
      </c>
      <c r="K61" s="92" t="str">
        <f>IF(ISNA(VLOOKUP(L61,'PD（初任給）'!$B$12:$E$17,4,FALSE)),"",(VLOOKUP(L61,'PD（初任給）'!$B$12:$E$17,4,FALSE)))</f>
        <v/>
      </c>
      <c r="L61" s="105">
        <f>VLOOKUP(A61,経歴シート!$A$14:$I$74,6,FALSE)</f>
        <v>0</v>
      </c>
      <c r="M61" s="92" t="str">
        <f>IF(ISNA(VLOOKUP(O61,'PD（初任給）'!$B$31:$E$37,4,FALSE)),"",(VLOOKUP(O61,'PD（初任給）'!$B$31:$E$37,4,FALSE)))</f>
        <v/>
      </c>
      <c r="N61" s="92" t="str">
        <f>IF(ISNA(VLOOKUP(O61,'PD（初任給）'!$B$31:$D$37,3,FALSE)),"",(VLOOKUP(O61,'PD（初任給）'!$B$31:$D$37,3,FALSE)))</f>
        <v/>
      </c>
      <c r="O61" s="92">
        <f>VLOOKUP(A61,経歴シート!$A$14:$I$74,7,FALSE)</f>
        <v>0</v>
      </c>
      <c r="P61" s="107">
        <f>VLOOKUP(A61,経歴シート!$A$14:$I$74,8,FALSE)</f>
        <v>0</v>
      </c>
    </row>
  </sheetData>
  <sheetProtection password="C7CE" sheet="1"/>
  <phoneticPr fontId="43"/>
  <pageMargins left="0.25" right="0.25" top="0.75" bottom="0.75" header="0.3" footer="0.3"/>
  <pageSetup paperSize="8" orientation="landscape" r:id="rId1"/>
  <headerFooter>
    <oddHeader>&amp;R&amp;D&amp;T</oddHeader>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93"/>
  <sheetViews>
    <sheetView zoomScaleNormal="100" workbookViewId="0">
      <pane ySplit="1" topLeftCell="A86" activePane="bottomLeft" state="frozen"/>
      <selection activeCell="B11" sqref="B11:I11"/>
      <selection pane="bottomLeft" activeCell="C6" sqref="C6"/>
    </sheetView>
  </sheetViews>
  <sheetFormatPr defaultRowHeight="12"/>
  <cols>
    <col min="1" max="1" width="9.140625" style="173" bestFit="1"/>
    <col min="2" max="2" width="42.140625" style="2" bestFit="1" customWidth="1"/>
    <col min="3" max="3" width="45.7109375" style="2" customWidth="1"/>
    <col min="4" max="4" width="70.140625" bestFit="1" customWidth="1"/>
    <col min="5" max="5" width="22.140625" customWidth="1"/>
    <col min="6" max="10" width="22.140625" bestFit="1" customWidth="1"/>
  </cols>
  <sheetData>
    <row r="1" spans="1:4" ht="24.75" thickTop="1">
      <c r="A1" s="204" t="s">
        <v>757</v>
      </c>
      <c r="B1" s="183" t="s">
        <v>68</v>
      </c>
      <c r="C1" s="201" t="s">
        <v>961</v>
      </c>
      <c r="D1" s="184" t="s">
        <v>952</v>
      </c>
    </row>
    <row r="2" spans="1:4" ht="15" customHeight="1">
      <c r="A2" s="135" t="s">
        <v>958</v>
      </c>
      <c r="B2" s="143" t="s">
        <v>947</v>
      </c>
      <c r="C2" s="149">
        <f>基本情報シート!C3</f>
        <v>0</v>
      </c>
      <c r="D2" s="145" t="s">
        <v>798</v>
      </c>
    </row>
    <row r="3" spans="1:4" ht="15" customHeight="1">
      <c r="A3" s="200" t="s">
        <v>948</v>
      </c>
      <c r="B3" s="175" t="s">
        <v>246</v>
      </c>
      <c r="C3" s="234"/>
      <c r="D3" s="176" t="s">
        <v>814</v>
      </c>
    </row>
    <row r="4" spans="1:4" ht="15" customHeight="1">
      <c r="A4" s="200" t="s">
        <v>948</v>
      </c>
      <c r="B4" s="175" t="s">
        <v>6</v>
      </c>
      <c r="C4" s="234"/>
      <c r="D4" s="176" t="s">
        <v>944</v>
      </c>
    </row>
    <row r="5" spans="1:4" ht="15" customHeight="1">
      <c r="A5" s="218" t="s">
        <v>957</v>
      </c>
      <c r="B5" s="219" t="s">
        <v>859</v>
      </c>
      <c r="C5" s="235">
        <v>5080401</v>
      </c>
      <c r="D5" s="252" t="s">
        <v>1144</v>
      </c>
    </row>
    <row r="6" spans="1:4" ht="15" customHeight="1">
      <c r="A6" s="200" t="s">
        <v>5</v>
      </c>
      <c r="B6" s="175" t="s">
        <v>23</v>
      </c>
      <c r="C6" s="234"/>
      <c r="D6" s="252" t="s">
        <v>1144</v>
      </c>
    </row>
    <row r="7" spans="1:4" ht="15" customHeight="1">
      <c r="A7" s="200" t="s">
        <v>5</v>
      </c>
      <c r="B7" s="175" t="s">
        <v>25</v>
      </c>
      <c r="C7" s="234"/>
      <c r="D7" s="252" t="s">
        <v>1144</v>
      </c>
    </row>
    <row r="8" spans="1:4" ht="15" customHeight="1">
      <c r="A8" s="200" t="s">
        <v>5</v>
      </c>
      <c r="B8" s="175" t="s">
        <v>24</v>
      </c>
      <c r="C8" s="234"/>
      <c r="D8" s="252" t="s">
        <v>1144</v>
      </c>
    </row>
    <row r="9" spans="1:4" ht="15" customHeight="1">
      <c r="A9" s="135" t="s">
        <v>5</v>
      </c>
      <c r="B9" s="142" t="s">
        <v>7</v>
      </c>
      <c r="C9" s="148" t="e">
        <f>VLOOKUP(C10,'PD（基本情報【内部】）'!$A$2:$B$8,2,FALSE)</f>
        <v>#N/A</v>
      </c>
      <c r="D9" s="145" t="s">
        <v>798</v>
      </c>
    </row>
    <row r="10" spans="1:4" ht="15" customHeight="1">
      <c r="A10" s="200" t="s">
        <v>5</v>
      </c>
      <c r="B10" s="175" t="s">
        <v>966</v>
      </c>
      <c r="C10" s="234"/>
      <c r="D10" s="176" t="s">
        <v>943</v>
      </c>
    </row>
    <row r="11" spans="1:4" ht="15" customHeight="1">
      <c r="A11" s="7" t="s">
        <v>945</v>
      </c>
      <c r="B11" s="181" t="s">
        <v>20</v>
      </c>
      <c r="C11" s="185" t="s">
        <v>87</v>
      </c>
      <c r="D11" s="179" t="s">
        <v>945</v>
      </c>
    </row>
    <row r="12" spans="1:4" ht="15" customHeight="1">
      <c r="A12" s="7" t="s">
        <v>945</v>
      </c>
      <c r="B12" s="181" t="s">
        <v>967</v>
      </c>
      <c r="C12" s="182" t="s">
        <v>88</v>
      </c>
      <c r="D12" s="179" t="s">
        <v>945</v>
      </c>
    </row>
    <row r="13" spans="1:4" ht="15" customHeight="1">
      <c r="A13" s="135" t="s">
        <v>958</v>
      </c>
      <c r="B13" s="143" t="s">
        <v>9</v>
      </c>
      <c r="C13" s="149">
        <f>基本情報シート!C4</f>
        <v>0</v>
      </c>
      <c r="D13" s="145" t="s">
        <v>798</v>
      </c>
    </row>
    <row r="14" spans="1:4" ht="15" customHeight="1">
      <c r="A14" s="135" t="s">
        <v>958</v>
      </c>
      <c r="B14" s="143" t="s">
        <v>10</v>
      </c>
      <c r="C14" s="149">
        <f>基本情報シート!C5</f>
        <v>0</v>
      </c>
      <c r="D14" s="145" t="s">
        <v>798</v>
      </c>
    </row>
    <row r="15" spans="1:4" ht="15" customHeight="1">
      <c r="A15" s="135" t="s">
        <v>958</v>
      </c>
      <c r="B15" s="143" t="s">
        <v>11</v>
      </c>
      <c r="C15" s="149">
        <f>基本情報シート!C6</f>
        <v>0</v>
      </c>
      <c r="D15" s="145" t="s">
        <v>798</v>
      </c>
    </row>
    <row r="16" spans="1:4" ht="15" customHeight="1">
      <c r="A16" s="135" t="s">
        <v>958</v>
      </c>
      <c r="B16" s="143" t="s">
        <v>12</v>
      </c>
      <c r="C16" s="149">
        <f>基本情報シート!C7</f>
        <v>0</v>
      </c>
      <c r="D16" s="145" t="s">
        <v>798</v>
      </c>
    </row>
    <row r="17" spans="1:5" ht="15" customHeight="1">
      <c r="A17" s="248" t="s">
        <v>958</v>
      </c>
      <c r="B17" s="143" t="s">
        <v>1132</v>
      </c>
      <c r="C17" s="149">
        <f>基本情報シート!C13</f>
        <v>0</v>
      </c>
      <c r="D17" s="145" t="s">
        <v>798</v>
      </c>
    </row>
    <row r="18" spans="1:5" ht="15" customHeight="1">
      <c r="A18" s="135" t="s">
        <v>5</v>
      </c>
      <c r="B18" s="143" t="s">
        <v>830</v>
      </c>
      <c r="C18" s="149" t="str">
        <f>IF(基本情報シート!C8="","",VLOOKUP(C19,'PD（基本情報）'!$A$1:$B$5,2,FALSE))</f>
        <v/>
      </c>
      <c r="D18" s="145" t="s">
        <v>798</v>
      </c>
    </row>
    <row r="19" spans="1:5" ht="15" customHeight="1">
      <c r="A19" s="135" t="s">
        <v>959</v>
      </c>
      <c r="B19" s="143" t="s">
        <v>831</v>
      </c>
      <c r="C19" s="149" t="str">
        <f>IF(基本情報シート!C8="","",基本情報シート!C8)</f>
        <v/>
      </c>
      <c r="D19" s="145" t="s">
        <v>798</v>
      </c>
    </row>
    <row r="20" spans="1:5" ht="15" customHeight="1">
      <c r="A20" s="135" t="s">
        <v>959</v>
      </c>
      <c r="B20" s="143" t="s">
        <v>14</v>
      </c>
      <c r="C20" s="149">
        <f>基本情報シート!C9</f>
        <v>0</v>
      </c>
      <c r="D20" s="145" t="s">
        <v>798</v>
      </c>
      <c r="E20" s="3"/>
    </row>
    <row r="21" spans="1:5" ht="15" customHeight="1">
      <c r="A21" s="135" t="s">
        <v>959</v>
      </c>
      <c r="B21" s="143" t="s">
        <v>968</v>
      </c>
      <c r="C21" s="149">
        <f>基本情報シート!C10</f>
        <v>0</v>
      </c>
      <c r="D21" s="145" t="s">
        <v>798</v>
      </c>
    </row>
    <row r="22" spans="1:5" ht="15" customHeight="1">
      <c r="A22" s="135" t="s">
        <v>959</v>
      </c>
      <c r="B22" s="143" t="s">
        <v>15</v>
      </c>
      <c r="C22" s="149">
        <f>基本情報シート!C11</f>
        <v>0</v>
      </c>
      <c r="D22" s="145" t="s">
        <v>798</v>
      </c>
    </row>
    <row r="23" spans="1:5" ht="15" customHeight="1">
      <c r="A23" s="135" t="s">
        <v>959</v>
      </c>
      <c r="B23" s="143" t="s">
        <v>16</v>
      </c>
      <c r="C23" s="149">
        <f>基本情報シート!C12</f>
        <v>0</v>
      </c>
      <c r="D23" s="145" t="s">
        <v>798</v>
      </c>
    </row>
    <row r="24" spans="1:5" ht="15" customHeight="1">
      <c r="A24" s="135" t="s">
        <v>959</v>
      </c>
      <c r="B24" s="143" t="s">
        <v>1132</v>
      </c>
      <c r="C24" s="149">
        <f>基本情報シート!C13</f>
        <v>0</v>
      </c>
      <c r="D24" s="145" t="s">
        <v>798</v>
      </c>
    </row>
    <row r="25" spans="1:5" ht="15" customHeight="1">
      <c r="A25" s="135" t="s">
        <v>5</v>
      </c>
      <c r="B25" s="143" t="s">
        <v>822</v>
      </c>
      <c r="C25" s="149" t="e">
        <f>VLOOKUP(C26,'PD（基本情報）'!$A$8:$B$11,2,FALSE)</f>
        <v>#N/A</v>
      </c>
      <c r="D25" s="145" t="s">
        <v>798</v>
      </c>
    </row>
    <row r="26" spans="1:5" ht="15" customHeight="1">
      <c r="A26" s="135" t="s">
        <v>958</v>
      </c>
      <c r="B26" s="143" t="s">
        <v>17</v>
      </c>
      <c r="C26" s="149">
        <f>基本情報シート!C14</f>
        <v>0</v>
      </c>
      <c r="D26" s="145" t="s">
        <v>798</v>
      </c>
    </row>
    <row r="27" spans="1:5" ht="15" customHeight="1">
      <c r="A27" s="135" t="s">
        <v>958</v>
      </c>
      <c r="B27" s="143" t="s">
        <v>18</v>
      </c>
      <c r="C27" s="149">
        <f>基本情報シート!C15</f>
        <v>0</v>
      </c>
      <c r="D27" s="145" t="s">
        <v>798</v>
      </c>
    </row>
    <row r="28" spans="1:5">
      <c r="A28" s="135" t="s">
        <v>958</v>
      </c>
      <c r="B28" s="155" t="s">
        <v>19</v>
      </c>
      <c r="C28" s="164">
        <f>基本情報シート!C16</f>
        <v>0</v>
      </c>
      <c r="D28" s="145" t="s">
        <v>798</v>
      </c>
    </row>
    <row r="29" spans="1:5" ht="15" customHeight="1">
      <c r="A29" s="135" t="s">
        <v>5</v>
      </c>
      <c r="B29" s="143" t="s">
        <v>821</v>
      </c>
      <c r="C29" s="149" t="e">
        <f>VLOOKUP(C30,'PD（基本情報）'!$A$15:$B$17,2,FALSE)</f>
        <v>#N/A</v>
      </c>
      <c r="D29" s="145" t="s">
        <v>798</v>
      </c>
    </row>
    <row r="30" spans="1:5" ht="15" customHeight="1">
      <c r="A30" s="202" t="s">
        <v>958</v>
      </c>
      <c r="B30" s="157" t="s">
        <v>928</v>
      </c>
      <c r="C30" s="158">
        <f>基本情報シート!C17</f>
        <v>0</v>
      </c>
      <c r="D30" s="145" t="s">
        <v>798</v>
      </c>
    </row>
    <row r="31" spans="1:5" ht="15" customHeight="1">
      <c r="A31" s="7" t="s">
        <v>945</v>
      </c>
      <c r="B31" s="181" t="s">
        <v>21</v>
      </c>
      <c r="C31" s="203" t="s">
        <v>799</v>
      </c>
      <c r="D31" s="179" t="s">
        <v>945</v>
      </c>
    </row>
    <row r="32" spans="1:5" ht="15" customHeight="1">
      <c r="A32" s="7" t="s">
        <v>945</v>
      </c>
      <c r="B32" s="177" t="s">
        <v>969</v>
      </c>
      <c r="C32" s="178" t="s">
        <v>800</v>
      </c>
      <c r="D32" s="179" t="s">
        <v>945</v>
      </c>
    </row>
    <row r="33" spans="1:4" ht="15" customHeight="1">
      <c r="A33" s="7" t="s">
        <v>945</v>
      </c>
      <c r="B33" s="177" t="s">
        <v>823</v>
      </c>
      <c r="C33" s="180" t="s">
        <v>815</v>
      </c>
      <c r="D33" s="179" t="s">
        <v>945</v>
      </c>
    </row>
    <row r="34" spans="1:4" ht="15" customHeight="1">
      <c r="A34" s="7" t="s">
        <v>945</v>
      </c>
      <c r="B34" s="177" t="s">
        <v>970</v>
      </c>
      <c r="C34" s="178" t="s">
        <v>824</v>
      </c>
      <c r="D34" s="179" t="s">
        <v>945</v>
      </c>
    </row>
    <row r="35" spans="1:4" ht="15" customHeight="1">
      <c r="A35" s="7" t="s">
        <v>945</v>
      </c>
      <c r="B35" s="177" t="s">
        <v>22</v>
      </c>
      <c r="C35" s="203" t="s">
        <v>1115</v>
      </c>
      <c r="D35" s="179" t="s">
        <v>945</v>
      </c>
    </row>
    <row r="36" spans="1:4">
      <c r="A36" s="7" t="s">
        <v>945</v>
      </c>
      <c r="B36" s="177" t="s">
        <v>971</v>
      </c>
      <c r="C36" s="182" t="s">
        <v>1109</v>
      </c>
      <c r="D36" s="179" t="s">
        <v>945</v>
      </c>
    </row>
    <row r="37" spans="1:4" ht="15" customHeight="1">
      <c r="A37" s="7" t="s">
        <v>945</v>
      </c>
      <c r="B37" s="177" t="s">
        <v>26</v>
      </c>
      <c r="C37" s="178">
        <v>3</v>
      </c>
      <c r="D37" s="179" t="s">
        <v>945</v>
      </c>
    </row>
    <row r="38" spans="1:4" ht="15" customHeight="1">
      <c r="A38" s="7" t="s">
        <v>945</v>
      </c>
      <c r="B38" s="177" t="s">
        <v>972</v>
      </c>
      <c r="C38" s="178" t="s">
        <v>808</v>
      </c>
      <c r="D38" s="179" t="s">
        <v>945</v>
      </c>
    </row>
    <row r="39" spans="1:4" ht="15" customHeight="1">
      <c r="A39" s="7" t="s">
        <v>945</v>
      </c>
      <c r="B39" s="177" t="s">
        <v>27</v>
      </c>
      <c r="C39" s="178" t="s">
        <v>946</v>
      </c>
      <c r="D39" s="179" t="s">
        <v>945</v>
      </c>
    </row>
    <row r="40" spans="1:4" ht="15" customHeight="1">
      <c r="A40" s="205" t="s">
        <v>945</v>
      </c>
      <c r="B40" s="187" t="s">
        <v>973</v>
      </c>
      <c r="C40" s="188" t="s">
        <v>809</v>
      </c>
      <c r="D40" s="186" t="s">
        <v>945</v>
      </c>
    </row>
    <row r="41" spans="1:4" ht="15" customHeight="1">
      <c r="A41" s="135" t="s">
        <v>5</v>
      </c>
      <c r="B41" s="143" t="s">
        <v>950</v>
      </c>
      <c r="C41" s="149" t="e">
        <f>VLOOKUP(C43,'PD（基本情報）'!$A$34:$C$43,3,FALSE)</f>
        <v>#N/A</v>
      </c>
      <c r="D41" s="145" t="s">
        <v>798</v>
      </c>
    </row>
    <row r="42" spans="1:4" ht="15" customHeight="1">
      <c r="A42" s="135" t="s">
        <v>5</v>
      </c>
      <c r="B42" s="143" t="s">
        <v>951</v>
      </c>
      <c r="C42" s="149" t="e">
        <f>VLOOKUP(C43,'PD（基本情報）'!$A$34:$E$43,5,FALSE)</f>
        <v>#N/A</v>
      </c>
      <c r="D42" s="145" t="s">
        <v>798</v>
      </c>
    </row>
    <row r="43" spans="1:4" ht="15" customHeight="1">
      <c r="A43" s="135" t="s">
        <v>958</v>
      </c>
      <c r="B43" s="143" t="s">
        <v>930</v>
      </c>
      <c r="C43" s="149">
        <f>基本情報シート!C20</f>
        <v>0</v>
      </c>
      <c r="D43" s="145" t="s">
        <v>798</v>
      </c>
    </row>
    <row r="44" spans="1:4">
      <c r="A44" s="135" t="s">
        <v>958</v>
      </c>
      <c r="B44" s="159" t="s">
        <v>51</v>
      </c>
      <c r="C44" s="160">
        <f>基本情報シート!C21</f>
        <v>0</v>
      </c>
      <c r="D44" s="189" t="s">
        <v>798</v>
      </c>
    </row>
    <row r="45" spans="1:4" ht="15" customHeight="1">
      <c r="A45" s="135" t="s">
        <v>958</v>
      </c>
      <c r="B45" s="143" t="s">
        <v>47</v>
      </c>
      <c r="C45" s="149">
        <f>基本情報シート!C22</f>
        <v>0</v>
      </c>
      <c r="D45" s="145" t="s">
        <v>798</v>
      </c>
    </row>
    <row r="46" spans="1:4" ht="15" customHeight="1">
      <c r="A46" s="135" t="s">
        <v>958</v>
      </c>
      <c r="B46" s="143" t="s">
        <v>48</v>
      </c>
      <c r="C46" s="149">
        <f>基本情報シート!C23</f>
        <v>0</v>
      </c>
      <c r="D46" s="145" t="s">
        <v>798</v>
      </c>
    </row>
    <row r="47" spans="1:4" ht="15" customHeight="1">
      <c r="A47" s="135" t="s">
        <v>958</v>
      </c>
      <c r="B47" s="143" t="s">
        <v>49</v>
      </c>
      <c r="C47" s="149">
        <f>基本情報シート!C24</f>
        <v>0</v>
      </c>
      <c r="D47" s="145" t="s">
        <v>798</v>
      </c>
    </row>
    <row r="48" spans="1:4" ht="15" customHeight="1">
      <c r="A48" s="135" t="s">
        <v>958</v>
      </c>
      <c r="B48" s="143" t="s">
        <v>50</v>
      </c>
      <c r="C48" s="149">
        <f>基本情報シート!C25</f>
        <v>0</v>
      </c>
      <c r="D48" s="145" t="s">
        <v>798</v>
      </c>
    </row>
    <row r="49" spans="1:4" ht="15" customHeight="1">
      <c r="A49" s="135" t="s">
        <v>111</v>
      </c>
      <c r="B49" s="144" t="s">
        <v>58</v>
      </c>
      <c r="C49" s="150" t="str">
        <f>IF(基本情報シート!C26="","",VLOOKUP(C50,'PD（基本情報）'!$A$58:$B$61,2,FALSE))</f>
        <v/>
      </c>
      <c r="D49" s="145" t="s">
        <v>798</v>
      </c>
    </row>
    <row r="50" spans="1:4" ht="15" customHeight="1">
      <c r="A50" s="135" t="s">
        <v>958</v>
      </c>
      <c r="B50" s="144" t="s">
        <v>931</v>
      </c>
      <c r="C50" s="150" t="str">
        <f>IF(基本情報シート!C26="","",基本情報シート!C26)</f>
        <v/>
      </c>
      <c r="D50" s="145" t="s">
        <v>798</v>
      </c>
    </row>
    <row r="51" spans="1:4">
      <c r="A51" s="135" t="s">
        <v>958</v>
      </c>
      <c r="B51" s="144" t="s">
        <v>60</v>
      </c>
      <c r="C51" s="150">
        <f>基本情報シート!C27</f>
        <v>0</v>
      </c>
      <c r="D51" s="145" t="s">
        <v>798</v>
      </c>
    </row>
    <row r="52" spans="1:4" ht="15" customHeight="1">
      <c r="A52" s="135" t="s">
        <v>958</v>
      </c>
      <c r="B52" s="144" t="s">
        <v>61</v>
      </c>
      <c r="C52" s="150">
        <f>基本情報シート!C28</f>
        <v>0</v>
      </c>
      <c r="D52" s="145" t="s">
        <v>798</v>
      </c>
    </row>
    <row r="53" spans="1:4" ht="15" customHeight="1">
      <c r="A53" s="135" t="s">
        <v>5</v>
      </c>
      <c r="B53" s="144" t="s">
        <v>62</v>
      </c>
      <c r="C53" s="150" t="str">
        <f>IF(基本情報シート!C29="","",VLOOKUP(基本情報シート!C29,'PD（基本情報）'!$A$66:$B$67,2,FALSE))</f>
        <v/>
      </c>
      <c r="D53" s="145" t="s">
        <v>798</v>
      </c>
    </row>
    <row r="54" spans="1:4" ht="15" customHeight="1">
      <c r="A54" s="135" t="s">
        <v>958</v>
      </c>
      <c r="B54" s="144" t="s">
        <v>932</v>
      </c>
      <c r="C54" s="150" t="str">
        <f>IF(基本情報シート!C29="","",基本情報シート!C29)</f>
        <v/>
      </c>
      <c r="D54" s="145" t="s">
        <v>798</v>
      </c>
    </row>
    <row r="55" spans="1:4">
      <c r="A55" s="135" t="s">
        <v>958</v>
      </c>
      <c r="B55" s="162" t="s">
        <v>238</v>
      </c>
      <c r="C55" s="163">
        <f>基本情報シート!C30</f>
        <v>0</v>
      </c>
      <c r="D55" s="145" t="s">
        <v>798</v>
      </c>
    </row>
    <row r="56" spans="1:4" ht="15" customHeight="1">
      <c r="A56" s="135" t="s">
        <v>958</v>
      </c>
      <c r="B56" s="144" t="s">
        <v>64</v>
      </c>
      <c r="C56" s="150">
        <f>基本情報シート!C31</f>
        <v>0</v>
      </c>
      <c r="D56" s="145" t="s">
        <v>798</v>
      </c>
    </row>
    <row r="57" spans="1:4" ht="15" customHeight="1">
      <c r="A57" s="135" t="s">
        <v>5</v>
      </c>
      <c r="B57" s="144" t="s">
        <v>56</v>
      </c>
      <c r="C57" s="150" t="str">
        <f>IF(基本情報シート!C32="","",VLOOKUP(C58,'PD（基本情報）'!$A$70:$B$74,2,FALSE))</f>
        <v/>
      </c>
      <c r="D57" s="145" t="s">
        <v>798</v>
      </c>
    </row>
    <row r="58" spans="1:4" ht="15" customHeight="1">
      <c r="A58" s="135" t="s">
        <v>958</v>
      </c>
      <c r="B58" s="144" t="s">
        <v>933</v>
      </c>
      <c r="C58" s="150" t="str">
        <f>IF(基本情報シート!C32="","",基本情報シート!C32)</f>
        <v/>
      </c>
      <c r="D58" s="145" t="s">
        <v>798</v>
      </c>
    </row>
    <row r="59" spans="1:4">
      <c r="A59" s="135" t="s">
        <v>958</v>
      </c>
      <c r="B59" s="162" t="s">
        <v>52</v>
      </c>
      <c r="C59" s="163">
        <f>基本情報シート!C33</f>
        <v>0</v>
      </c>
      <c r="D59" s="145" t="s">
        <v>798</v>
      </c>
    </row>
    <row r="60" spans="1:4" ht="15" customHeight="1">
      <c r="A60" s="135" t="s">
        <v>958</v>
      </c>
      <c r="B60" s="144" t="s">
        <v>53</v>
      </c>
      <c r="C60" s="150">
        <f>基本情報シート!C34</f>
        <v>0</v>
      </c>
      <c r="D60" s="145" t="s">
        <v>798</v>
      </c>
    </row>
    <row r="61" spans="1:4" ht="15" customHeight="1">
      <c r="A61" s="135" t="s">
        <v>5</v>
      </c>
      <c r="B61" s="144" t="s">
        <v>65</v>
      </c>
      <c r="C61" s="150" t="str">
        <f>IF(基本情報シート!C35="","",VLOOKUP(C62,'PD（基本情報）'!$A$77:$B$81,2,FALSE))</f>
        <v/>
      </c>
      <c r="D61" s="145" t="s">
        <v>798</v>
      </c>
    </row>
    <row r="62" spans="1:4" ht="15" customHeight="1">
      <c r="A62" s="135" t="s">
        <v>958</v>
      </c>
      <c r="B62" s="144" t="s">
        <v>934</v>
      </c>
      <c r="C62" s="150" t="str">
        <f>IF(基本情報シート!C35="","",基本情報シート!C35)</f>
        <v/>
      </c>
      <c r="D62" s="145" t="s">
        <v>798</v>
      </c>
    </row>
    <row r="63" spans="1:4">
      <c r="A63" s="135" t="s">
        <v>958</v>
      </c>
      <c r="B63" s="144" t="s">
        <v>55</v>
      </c>
      <c r="C63" s="150">
        <f>基本情報シート!C36</f>
        <v>0</v>
      </c>
      <c r="D63" s="145" t="s">
        <v>798</v>
      </c>
    </row>
    <row r="64" spans="1:4" ht="15" customHeight="1">
      <c r="A64" s="135" t="s">
        <v>958</v>
      </c>
      <c r="B64" s="144" t="s">
        <v>54</v>
      </c>
      <c r="C64" s="150">
        <f>基本情報シート!C37</f>
        <v>0</v>
      </c>
      <c r="D64" s="145" t="s">
        <v>798</v>
      </c>
    </row>
    <row r="65" spans="1:7" ht="15" customHeight="1">
      <c r="A65" s="135" t="s">
        <v>69</v>
      </c>
      <c r="B65" s="142" t="s">
        <v>28</v>
      </c>
      <c r="C65" s="148" t="str">
        <f>IF(基本情報シート!C38="","",VLOOKUP(基本情報シート!C38,'PD（基本情報）'!$A$177:$B$191,2,FALSE))</f>
        <v/>
      </c>
      <c r="D65" s="145" t="s">
        <v>798</v>
      </c>
    </row>
    <row r="66" spans="1:7" ht="15" customHeight="1">
      <c r="A66" s="135" t="s">
        <v>959</v>
      </c>
      <c r="B66" s="142" t="s">
        <v>935</v>
      </c>
      <c r="C66" s="148" t="str">
        <f>IF(基本情報シート!C38="","",基本情報シート!C38)</f>
        <v/>
      </c>
      <c r="D66" s="145" t="s">
        <v>798</v>
      </c>
    </row>
    <row r="67" spans="1:7">
      <c r="A67" s="135" t="s">
        <v>959</v>
      </c>
      <c r="B67" s="142" t="s">
        <v>937</v>
      </c>
      <c r="C67" s="148">
        <f>基本情報シート!C39</f>
        <v>0</v>
      </c>
      <c r="D67" s="145" t="s">
        <v>798</v>
      </c>
    </row>
    <row r="68" spans="1:7" ht="15" customHeight="1">
      <c r="A68" s="135" t="s">
        <v>960</v>
      </c>
      <c r="B68" s="143" t="s">
        <v>30</v>
      </c>
      <c r="C68" s="149">
        <f>基本情報シート!C40</f>
        <v>0</v>
      </c>
      <c r="D68" s="145" t="s">
        <v>798</v>
      </c>
    </row>
    <row r="69" spans="1:7" ht="15" customHeight="1">
      <c r="A69" s="135" t="s">
        <v>960</v>
      </c>
      <c r="B69" s="143" t="s">
        <v>31</v>
      </c>
      <c r="C69" s="149">
        <f>基本情報シート!C41</f>
        <v>0</v>
      </c>
      <c r="D69" s="145" t="s">
        <v>798</v>
      </c>
    </row>
    <row r="70" spans="1:7" ht="15" customHeight="1">
      <c r="A70" s="135" t="s">
        <v>960</v>
      </c>
      <c r="B70" s="143" t="s">
        <v>32</v>
      </c>
      <c r="C70" s="149">
        <f>基本情報シート!C42</f>
        <v>0</v>
      </c>
      <c r="D70" s="145" t="s">
        <v>798</v>
      </c>
    </row>
    <row r="71" spans="1:7" ht="15" customHeight="1">
      <c r="A71" s="135" t="s">
        <v>960</v>
      </c>
      <c r="B71" s="143" t="s">
        <v>33</v>
      </c>
      <c r="C71" s="149">
        <f>基本情報シート!C43</f>
        <v>0</v>
      </c>
      <c r="D71" s="145" t="s">
        <v>798</v>
      </c>
    </row>
    <row r="72" spans="1:7" ht="15" customHeight="1">
      <c r="A72" s="135" t="s">
        <v>960</v>
      </c>
      <c r="B72" s="143" t="s">
        <v>34</v>
      </c>
      <c r="C72" s="149">
        <f>基本情報シート!C44</f>
        <v>0</v>
      </c>
      <c r="D72" s="145" t="s">
        <v>798</v>
      </c>
    </row>
    <row r="73" spans="1:7" ht="15" customHeight="1">
      <c r="A73" s="135" t="s">
        <v>960</v>
      </c>
      <c r="B73" s="143" t="s">
        <v>35</v>
      </c>
      <c r="C73" s="149">
        <f>基本情報シート!C45</f>
        <v>0</v>
      </c>
      <c r="D73" s="145" t="s">
        <v>798</v>
      </c>
    </row>
    <row r="74" spans="1:7" ht="15" customHeight="1">
      <c r="A74" s="135" t="s">
        <v>960</v>
      </c>
      <c r="B74" s="143" t="s">
        <v>36</v>
      </c>
      <c r="C74" s="149">
        <f>基本情報シート!C46</f>
        <v>0</v>
      </c>
      <c r="D74" s="145" t="s">
        <v>798</v>
      </c>
    </row>
    <row r="75" spans="1:7" ht="15" customHeight="1">
      <c r="A75" s="135" t="s">
        <v>960</v>
      </c>
      <c r="B75" s="143" t="s">
        <v>37</v>
      </c>
      <c r="C75" s="149">
        <f>基本情報シート!C47</f>
        <v>0</v>
      </c>
      <c r="D75" s="145" t="s">
        <v>798</v>
      </c>
      <c r="G75" s="1"/>
    </row>
    <row r="76" spans="1:7">
      <c r="A76" s="135" t="s">
        <v>960</v>
      </c>
      <c r="B76" s="143" t="s">
        <v>38</v>
      </c>
      <c r="C76" s="149">
        <f>基本情報シート!C48</f>
        <v>0</v>
      </c>
      <c r="D76" s="145" t="s">
        <v>798</v>
      </c>
      <c r="E76" s="1"/>
      <c r="F76" s="1"/>
      <c r="G76" s="1"/>
    </row>
    <row r="77" spans="1:7" ht="15" customHeight="1">
      <c r="A77" s="135" t="s">
        <v>960</v>
      </c>
      <c r="B77" s="143" t="s">
        <v>39</v>
      </c>
      <c r="C77" s="149">
        <f>基本情報シート!C49</f>
        <v>0</v>
      </c>
      <c r="D77" s="145" t="s">
        <v>798</v>
      </c>
      <c r="F77" s="1"/>
      <c r="G77" s="1"/>
    </row>
    <row r="78" spans="1:7" ht="15" customHeight="1">
      <c r="A78" s="135" t="s">
        <v>960</v>
      </c>
      <c r="B78" s="143" t="s">
        <v>40</v>
      </c>
      <c r="C78" s="149">
        <f>基本情報シート!C50</f>
        <v>0</v>
      </c>
      <c r="D78" s="145" t="s">
        <v>798</v>
      </c>
      <c r="F78" s="1"/>
      <c r="G78" s="1"/>
    </row>
    <row r="79" spans="1:7" ht="15" customHeight="1">
      <c r="A79" s="135" t="s">
        <v>960</v>
      </c>
      <c r="B79" s="143" t="s">
        <v>41</v>
      </c>
      <c r="C79" s="149">
        <f>基本情報シート!C51</f>
        <v>0</v>
      </c>
      <c r="D79" s="145" t="s">
        <v>798</v>
      </c>
      <c r="F79" s="1"/>
      <c r="G79" s="1"/>
    </row>
    <row r="80" spans="1:7" ht="15" customHeight="1">
      <c r="A80" s="135" t="s">
        <v>960</v>
      </c>
      <c r="B80" s="143" t="s">
        <v>42</v>
      </c>
      <c r="C80" s="149">
        <f>基本情報シート!C52</f>
        <v>0</v>
      </c>
      <c r="D80" s="145" t="s">
        <v>798</v>
      </c>
      <c r="F80" s="1"/>
      <c r="G80" s="1"/>
    </row>
    <row r="81" spans="1:7" ht="15" customHeight="1">
      <c r="A81" s="135" t="s">
        <v>960</v>
      </c>
      <c r="B81" s="143" t="s">
        <v>43</v>
      </c>
      <c r="C81" s="149">
        <f>基本情報シート!C53</f>
        <v>0</v>
      </c>
      <c r="D81" s="145" t="s">
        <v>798</v>
      </c>
      <c r="F81" s="1"/>
      <c r="G81" s="1"/>
    </row>
    <row r="82" spans="1:7" ht="15" customHeight="1">
      <c r="A82" s="135" t="s">
        <v>960</v>
      </c>
      <c r="B82" s="143" t="s">
        <v>44</v>
      </c>
      <c r="C82" s="149">
        <f>基本情報シート!C54</f>
        <v>0</v>
      </c>
      <c r="D82" s="145" t="s">
        <v>798</v>
      </c>
      <c r="F82" s="1"/>
      <c r="G82" s="1"/>
    </row>
    <row r="83" spans="1:7" ht="15" customHeight="1">
      <c r="A83" s="135" t="s">
        <v>960</v>
      </c>
      <c r="B83" s="143" t="s">
        <v>45</v>
      </c>
      <c r="C83" s="149">
        <f>基本情報シート!C55</f>
        <v>0</v>
      </c>
      <c r="D83" s="145" t="s">
        <v>798</v>
      </c>
      <c r="F83" s="1"/>
      <c r="G83" s="1"/>
    </row>
    <row r="84" spans="1:7" ht="15" customHeight="1">
      <c r="A84" s="135" t="s">
        <v>960</v>
      </c>
      <c r="B84" s="143" t="s">
        <v>46</v>
      </c>
      <c r="C84" s="149">
        <f>基本情報シート!C56</f>
        <v>0</v>
      </c>
      <c r="D84" s="145" t="s">
        <v>798</v>
      </c>
      <c r="F84" s="1"/>
      <c r="G84" s="1"/>
    </row>
    <row r="85" spans="1:7">
      <c r="A85" s="135" t="s">
        <v>959</v>
      </c>
      <c r="B85" s="165" t="s">
        <v>0</v>
      </c>
      <c r="C85" s="166">
        <f>基本情報シート!C57</f>
        <v>0</v>
      </c>
      <c r="D85" s="145" t="s">
        <v>798</v>
      </c>
    </row>
    <row r="86" spans="1:7" ht="15" customHeight="1">
      <c r="A86" s="135" t="s">
        <v>959</v>
      </c>
      <c r="B86" s="165" t="s">
        <v>817</v>
      </c>
      <c r="C86" s="166">
        <f>基本情報シート!C58</f>
        <v>0</v>
      </c>
      <c r="D86" s="145" t="s">
        <v>798</v>
      </c>
    </row>
    <row r="87" spans="1:7" ht="15" customHeight="1">
      <c r="A87" s="135" t="s">
        <v>959</v>
      </c>
      <c r="B87" s="165" t="s">
        <v>819</v>
      </c>
      <c r="C87" s="166">
        <f>基本情報シート!C59</f>
        <v>0</v>
      </c>
      <c r="D87" s="145" t="s">
        <v>798</v>
      </c>
    </row>
    <row r="88" spans="1:7" s="216" customFormat="1" ht="15" customHeight="1">
      <c r="A88" s="214" t="s">
        <v>5</v>
      </c>
      <c r="B88" s="143" t="s">
        <v>978</v>
      </c>
      <c r="C88" s="149" t="str">
        <f>IF(C89="","",VLOOKUP(C89,'PD（基本情報）'!$A$196:$B$248,2,FALSE))</f>
        <v/>
      </c>
      <c r="D88" s="215" t="s">
        <v>798</v>
      </c>
    </row>
    <row r="89" spans="1:7" ht="15" customHeight="1">
      <c r="A89" s="135" t="s">
        <v>959</v>
      </c>
      <c r="B89" s="165" t="s">
        <v>1</v>
      </c>
      <c r="C89" s="166" t="str">
        <f>IF(基本情報シート!C60="","",基本情報シート!C60)</f>
        <v/>
      </c>
      <c r="D89" s="145" t="s">
        <v>798</v>
      </c>
    </row>
    <row r="90" spans="1:7">
      <c r="A90" s="135" t="s">
        <v>959</v>
      </c>
      <c r="B90" s="165" t="s">
        <v>2</v>
      </c>
      <c r="C90" s="166">
        <f>基本情報シート!C61</f>
        <v>0</v>
      </c>
      <c r="D90" s="145" t="s">
        <v>798</v>
      </c>
    </row>
    <row r="91" spans="1:7" ht="15" customHeight="1">
      <c r="A91" s="135" t="s">
        <v>959</v>
      </c>
      <c r="B91" s="165" t="s">
        <v>3</v>
      </c>
      <c r="C91" s="166">
        <f>基本情報シート!C62</f>
        <v>0</v>
      </c>
      <c r="D91" s="145" t="s">
        <v>798</v>
      </c>
    </row>
    <row r="92" spans="1:7" ht="15" customHeight="1" thickBot="1">
      <c r="A92" s="135" t="s">
        <v>959</v>
      </c>
      <c r="B92" s="165" t="s">
        <v>4</v>
      </c>
      <c r="C92" s="167">
        <f>基本情報シート!C63</f>
        <v>0</v>
      </c>
      <c r="D92" s="145" t="s">
        <v>798</v>
      </c>
    </row>
    <row r="93" spans="1:7" ht="12.75" thickTop="1"/>
  </sheetData>
  <phoneticPr fontId="43"/>
  <dataValidations count="1">
    <dataValidation type="list" allowBlank="1" showInputMessage="1" showErrorMessage="1" sqref="C10" xr:uid="{00000000-0002-0000-0500-000000000000}">
      <formula1>組織</formula1>
    </dataValidation>
  </dataValidations>
  <pageMargins left="0.70866141732283472" right="0.70866141732283472" top="0.74803149606299213" bottom="0.74803149606299213" header="0.31496062992125984" footer="0.31496062992125984"/>
  <pageSetup paperSize="9" scale="91" orientation="landscape"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G75"/>
  <sheetViews>
    <sheetView topLeftCell="A28" workbookViewId="0">
      <selection activeCell="B11" sqref="B11:I11"/>
    </sheetView>
  </sheetViews>
  <sheetFormatPr defaultRowHeight="12"/>
  <cols>
    <col min="1" max="1" width="29.28515625" bestFit="1" customWidth="1"/>
    <col min="2" max="2" width="15.140625" customWidth="1"/>
    <col min="3" max="3" width="7.42578125" bestFit="1" customWidth="1"/>
    <col min="4" max="4" width="11.85546875" bestFit="1" customWidth="1"/>
    <col min="7" max="7" width="27.85546875" customWidth="1"/>
  </cols>
  <sheetData>
    <row r="1" spans="1:7">
      <c r="A1" s="11" t="s">
        <v>835</v>
      </c>
      <c r="B1" s="11" t="s">
        <v>7</v>
      </c>
    </row>
    <row r="2" spans="1:7">
      <c r="A2" s="4"/>
      <c r="B2" s="6"/>
    </row>
    <row r="3" spans="1:7">
      <c r="A3" s="4" t="s">
        <v>1135</v>
      </c>
      <c r="B3" s="6" t="s">
        <v>802</v>
      </c>
    </row>
    <row r="4" spans="1:7">
      <c r="A4" s="4" t="s">
        <v>1136</v>
      </c>
      <c r="B4" s="6" t="s">
        <v>803</v>
      </c>
    </row>
    <row r="5" spans="1:7">
      <c r="A5" s="4" t="s">
        <v>1137</v>
      </c>
      <c r="B5" s="6" t="s">
        <v>804</v>
      </c>
    </row>
    <row r="6" spans="1:7">
      <c r="A6" s="4" t="s">
        <v>1138</v>
      </c>
      <c r="B6" s="6" t="s">
        <v>805</v>
      </c>
    </row>
    <row r="7" spans="1:7">
      <c r="A7" s="4" t="s">
        <v>1139</v>
      </c>
      <c r="B7" s="6" t="s">
        <v>806</v>
      </c>
    </row>
    <row r="8" spans="1:7">
      <c r="A8" s="4" t="s">
        <v>797</v>
      </c>
      <c r="B8" s="6" t="s">
        <v>807</v>
      </c>
    </row>
    <row r="9" spans="1:7" ht="11.25" customHeight="1">
      <c r="A9" s="18"/>
      <c r="B9" s="18"/>
    </row>
    <row r="10" spans="1:7">
      <c r="A10" s="95"/>
      <c r="B10" s="95"/>
    </row>
    <row r="11" spans="1:7">
      <c r="A11" s="11" t="s">
        <v>834</v>
      </c>
      <c r="B11" s="11" t="s">
        <v>22</v>
      </c>
    </row>
    <row r="12" spans="1:7">
      <c r="A12" s="4"/>
      <c r="B12" s="6"/>
    </row>
    <row r="13" spans="1:7">
      <c r="A13" s="4" t="s">
        <v>1109</v>
      </c>
      <c r="B13" s="6" t="s">
        <v>171</v>
      </c>
    </row>
    <row r="14" spans="1:7">
      <c r="A14" s="4" t="s">
        <v>1110</v>
      </c>
      <c r="B14" s="6" t="s">
        <v>169</v>
      </c>
      <c r="G14" s="96"/>
    </row>
    <row r="15" spans="1:7">
      <c r="G15" s="96"/>
    </row>
    <row r="16" spans="1:7">
      <c r="G16" s="96"/>
    </row>
    <row r="17" spans="1:7">
      <c r="A17" s="11" t="s">
        <v>836</v>
      </c>
      <c r="B17" s="11" t="s">
        <v>27</v>
      </c>
      <c r="G17" s="96"/>
    </row>
    <row r="18" spans="1:7">
      <c r="A18" s="4"/>
      <c r="B18" s="6"/>
      <c r="G18" s="96"/>
    </row>
    <row r="19" spans="1:7">
      <c r="A19" s="4" t="s">
        <v>809</v>
      </c>
      <c r="B19" s="6" t="s">
        <v>811</v>
      </c>
    </row>
    <row r="20" spans="1:7">
      <c r="A20" s="4" t="s">
        <v>810</v>
      </c>
      <c r="B20" s="6" t="s">
        <v>812</v>
      </c>
    </row>
    <row r="21" spans="1:7">
      <c r="A21" s="9" t="s">
        <v>1111</v>
      </c>
      <c r="B21" s="6" t="s">
        <v>1113</v>
      </c>
    </row>
    <row r="22" spans="1:7">
      <c r="A22" s="9" t="s">
        <v>1112</v>
      </c>
      <c r="B22" s="6" t="s">
        <v>1114</v>
      </c>
    </row>
    <row r="23" spans="1:7">
      <c r="A23" s="120" t="s">
        <v>840</v>
      </c>
      <c r="B23" s="120" t="s">
        <v>772</v>
      </c>
      <c r="C23" s="7" t="s">
        <v>99</v>
      </c>
      <c r="D23" s="7" t="s">
        <v>100</v>
      </c>
    </row>
    <row r="24" spans="1:7">
      <c r="A24" s="4"/>
      <c r="B24" s="4"/>
      <c r="C24" s="4"/>
      <c r="D24" s="4"/>
    </row>
    <row r="25" spans="1:7">
      <c r="A25" s="9" t="s">
        <v>119</v>
      </c>
      <c r="B25" s="119" t="s">
        <v>120</v>
      </c>
      <c r="C25" s="4" t="s">
        <v>103</v>
      </c>
      <c r="D25" s="6" t="s">
        <v>104</v>
      </c>
    </row>
    <row r="26" spans="1:7">
      <c r="A26" s="9" t="s">
        <v>121</v>
      </c>
      <c r="B26" s="119" t="s">
        <v>122</v>
      </c>
      <c r="C26" s="4" t="s">
        <v>103</v>
      </c>
      <c r="D26" s="6" t="s">
        <v>104</v>
      </c>
    </row>
    <row r="27" spans="1:7">
      <c r="A27" s="9" t="s">
        <v>133</v>
      </c>
      <c r="B27" s="119" t="s">
        <v>134</v>
      </c>
      <c r="C27" s="4" t="s">
        <v>103</v>
      </c>
      <c r="D27" s="6" t="s">
        <v>104</v>
      </c>
    </row>
    <row r="28" spans="1:7">
      <c r="A28" s="9" t="s">
        <v>139</v>
      </c>
      <c r="B28" s="119" t="s">
        <v>140</v>
      </c>
      <c r="C28" s="4" t="s">
        <v>103</v>
      </c>
      <c r="D28" s="6" t="s">
        <v>104</v>
      </c>
    </row>
    <row r="29" spans="1:7">
      <c r="A29" s="9" t="s">
        <v>141</v>
      </c>
      <c r="B29" s="119" t="s">
        <v>142</v>
      </c>
      <c r="C29" s="4" t="s">
        <v>103</v>
      </c>
      <c r="D29" s="6" t="s">
        <v>104</v>
      </c>
    </row>
    <row r="30" spans="1:7">
      <c r="A30" s="9" t="s">
        <v>143</v>
      </c>
      <c r="B30" s="119" t="s">
        <v>144</v>
      </c>
      <c r="C30" s="4" t="s">
        <v>103</v>
      </c>
      <c r="D30" s="6" t="s">
        <v>104</v>
      </c>
    </row>
    <row r="31" spans="1:7">
      <c r="A31" s="9" t="s">
        <v>146</v>
      </c>
      <c r="B31" s="119" t="s">
        <v>147</v>
      </c>
      <c r="C31" s="4" t="s">
        <v>103</v>
      </c>
      <c r="D31" s="6" t="s">
        <v>104</v>
      </c>
    </row>
    <row r="32" spans="1:7">
      <c r="A32" s="118" t="s">
        <v>782</v>
      </c>
      <c r="B32" s="118" t="s">
        <v>783</v>
      </c>
      <c r="C32" s="4" t="s">
        <v>103</v>
      </c>
      <c r="D32" s="6" t="s">
        <v>104</v>
      </c>
    </row>
    <row r="33" spans="1:4">
      <c r="A33" s="9" t="s">
        <v>129</v>
      </c>
      <c r="B33" s="119" t="s">
        <v>130</v>
      </c>
      <c r="C33" s="4" t="s">
        <v>103</v>
      </c>
      <c r="D33" s="6" t="s">
        <v>104</v>
      </c>
    </row>
    <row r="34" spans="1:4">
      <c r="A34" s="9" t="s">
        <v>1107</v>
      </c>
      <c r="B34" s="119" t="s">
        <v>145</v>
      </c>
      <c r="C34" s="4" t="s">
        <v>103</v>
      </c>
      <c r="D34" s="6" t="s">
        <v>104</v>
      </c>
    </row>
    <row r="35" spans="1:4">
      <c r="A35" s="9" t="s">
        <v>148</v>
      </c>
      <c r="B35" s="119" t="s">
        <v>149</v>
      </c>
      <c r="C35" s="4" t="s">
        <v>103</v>
      </c>
      <c r="D35" s="6" t="s">
        <v>104</v>
      </c>
    </row>
    <row r="36" spans="1:4">
      <c r="A36" s="9" t="s">
        <v>150</v>
      </c>
      <c r="B36" s="119" t="s">
        <v>151</v>
      </c>
      <c r="C36" s="4" t="s">
        <v>103</v>
      </c>
      <c r="D36" s="6" t="s">
        <v>104</v>
      </c>
    </row>
    <row r="37" spans="1:4">
      <c r="A37" s="9" t="s">
        <v>123</v>
      </c>
      <c r="B37" s="119" t="s">
        <v>124</v>
      </c>
      <c r="C37" s="4" t="s">
        <v>103</v>
      </c>
      <c r="D37" s="6" t="s">
        <v>104</v>
      </c>
    </row>
    <row r="38" spans="1:4">
      <c r="A38" s="9" t="s">
        <v>125</v>
      </c>
      <c r="B38" s="119" t="s">
        <v>126</v>
      </c>
      <c r="C38" s="4" t="s">
        <v>103</v>
      </c>
      <c r="D38" s="6" t="s">
        <v>104</v>
      </c>
    </row>
    <row r="39" spans="1:4">
      <c r="A39" s="9" t="s">
        <v>127</v>
      </c>
      <c r="B39" s="119" t="s">
        <v>128</v>
      </c>
      <c r="C39" s="4" t="s">
        <v>103</v>
      </c>
      <c r="D39" s="6" t="s">
        <v>104</v>
      </c>
    </row>
    <row r="40" spans="1:4">
      <c r="A40" s="9" t="s">
        <v>131</v>
      </c>
      <c r="B40" s="119" t="s">
        <v>132</v>
      </c>
      <c r="C40" s="4" t="s">
        <v>103</v>
      </c>
      <c r="D40" s="6" t="s">
        <v>104</v>
      </c>
    </row>
    <row r="41" spans="1:4">
      <c r="A41" s="9" t="s">
        <v>135</v>
      </c>
      <c r="B41" s="119" t="s">
        <v>136</v>
      </c>
      <c r="C41" s="4" t="s">
        <v>103</v>
      </c>
      <c r="D41" s="6" t="s">
        <v>104</v>
      </c>
    </row>
    <row r="42" spans="1:4">
      <c r="A42" s="9" t="s">
        <v>137</v>
      </c>
      <c r="B42" s="119" t="s">
        <v>138</v>
      </c>
      <c r="C42" s="4" t="s">
        <v>103</v>
      </c>
      <c r="D42" s="6" t="s">
        <v>104</v>
      </c>
    </row>
    <row r="43" spans="1:4">
      <c r="A43" s="9" t="s">
        <v>152</v>
      </c>
      <c r="B43" s="119" t="s">
        <v>153</v>
      </c>
      <c r="C43" s="4" t="s">
        <v>103</v>
      </c>
      <c r="D43" s="6" t="s">
        <v>104</v>
      </c>
    </row>
    <row r="44" spans="1:4">
      <c r="A44" s="57" t="s">
        <v>90</v>
      </c>
      <c r="B44" s="57" t="s">
        <v>89</v>
      </c>
      <c r="C44" s="4" t="s">
        <v>103</v>
      </c>
      <c r="D44" s="6" t="s">
        <v>104</v>
      </c>
    </row>
    <row r="45" spans="1:4">
      <c r="A45" s="57" t="s">
        <v>735</v>
      </c>
      <c r="B45" s="57" t="s">
        <v>736</v>
      </c>
      <c r="C45" s="4" t="s">
        <v>103</v>
      </c>
      <c r="D45" s="6" t="s">
        <v>104</v>
      </c>
    </row>
    <row r="46" spans="1:4">
      <c r="A46" s="57" t="s">
        <v>737</v>
      </c>
      <c r="B46" s="57" t="s">
        <v>738</v>
      </c>
      <c r="C46" s="4" t="s">
        <v>103</v>
      </c>
      <c r="D46" s="6" t="s">
        <v>104</v>
      </c>
    </row>
    <row r="47" spans="1:4">
      <c r="A47" s="58" t="s">
        <v>98</v>
      </c>
      <c r="B47" s="58" t="s">
        <v>97</v>
      </c>
      <c r="C47" s="4" t="s">
        <v>103</v>
      </c>
      <c r="D47" s="6" t="s">
        <v>104</v>
      </c>
    </row>
    <row r="48" spans="1:4">
      <c r="A48" s="58" t="s">
        <v>1133</v>
      </c>
      <c r="B48" s="58">
        <v>934</v>
      </c>
      <c r="C48" s="4" t="s">
        <v>103</v>
      </c>
      <c r="D48" s="6" t="s">
        <v>1150</v>
      </c>
    </row>
    <row r="49" spans="1:4">
      <c r="A49" s="58" t="s">
        <v>1134</v>
      </c>
      <c r="B49" s="58">
        <v>935</v>
      </c>
      <c r="C49" s="4" t="s">
        <v>103</v>
      </c>
      <c r="D49" s="6" t="s">
        <v>1150</v>
      </c>
    </row>
    <row r="50" spans="1:4">
      <c r="A50" s="58" t="s">
        <v>1148</v>
      </c>
      <c r="B50" s="58" t="s">
        <v>1151</v>
      </c>
      <c r="C50" s="4" t="s">
        <v>103</v>
      </c>
      <c r="D50" s="6" t="s">
        <v>1150</v>
      </c>
    </row>
    <row r="51" spans="1:4">
      <c r="A51" s="58" t="s">
        <v>1149</v>
      </c>
      <c r="B51" s="58">
        <v>939</v>
      </c>
      <c r="C51" s="4" t="s">
        <v>103</v>
      </c>
      <c r="D51" s="6" t="s">
        <v>1150</v>
      </c>
    </row>
    <row r="52" spans="1:4">
      <c r="A52" s="57" t="s">
        <v>780</v>
      </c>
      <c r="B52" s="57" t="s">
        <v>781</v>
      </c>
      <c r="C52" s="4" t="s">
        <v>103</v>
      </c>
      <c r="D52" s="6" t="s">
        <v>104</v>
      </c>
    </row>
    <row r="55" spans="1:4">
      <c r="A55" s="120" t="s">
        <v>841</v>
      </c>
      <c r="B55" s="120" t="s">
        <v>772</v>
      </c>
      <c r="C55" s="7" t="s">
        <v>99</v>
      </c>
      <c r="D55" s="7" t="s">
        <v>100</v>
      </c>
    </row>
    <row r="56" spans="1:4">
      <c r="A56" s="121"/>
      <c r="B56" s="121"/>
      <c r="C56" s="4"/>
      <c r="D56" s="4"/>
    </row>
    <row r="57" spans="1:4">
      <c r="A57" s="118" t="s">
        <v>88</v>
      </c>
      <c r="B57" s="118" t="s">
        <v>87</v>
      </c>
      <c r="C57" s="4" t="s">
        <v>105</v>
      </c>
      <c r="D57" s="6" t="s">
        <v>106</v>
      </c>
    </row>
    <row r="58" spans="1:4">
      <c r="A58" s="118" t="s">
        <v>94</v>
      </c>
      <c r="B58" s="118" t="s">
        <v>93</v>
      </c>
      <c r="C58" s="4" t="s">
        <v>105</v>
      </c>
      <c r="D58" s="6" t="s">
        <v>106</v>
      </c>
    </row>
    <row r="61" spans="1:4">
      <c r="A61" s="120" t="s">
        <v>842</v>
      </c>
      <c r="B61" s="120" t="s">
        <v>772</v>
      </c>
      <c r="C61" s="7" t="s">
        <v>99</v>
      </c>
      <c r="D61" s="7" t="s">
        <v>100</v>
      </c>
    </row>
    <row r="62" spans="1:4">
      <c r="A62" s="121"/>
      <c r="B62" s="121"/>
      <c r="C62" s="4"/>
      <c r="D62" s="4"/>
    </row>
    <row r="63" spans="1:4">
      <c r="A63" s="118" t="s">
        <v>79</v>
      </c>
      <c r="B63" s="118" t="s">
        <v>78</v>
      </c>
      <c r="C63" s="4" t="s">
        <v>101</v>
      </c>
      <c r="D63" s="6" t="s">
        <v>102</v>
      </c>
    </row>
    <row r="64" spans="1:4">
      <c r="A64" s="118" t="s">
        <v>81</v>
      </c>
      <c r="B64" s="118" t="s">
        <v>80</v>
      </c>
      <c r="C64" s="4" t="s">
        <v>101</v>
      </c>
      <c r="D64" s="6" t="s">
        <v>102</v>
      </c>
    </row>
    <row r="65" spans="1:4">
      <c r="A65" s="118" t="s">
        <v>83</v>
      </c>
      <c r="B65" s="118" t="s">
        <v>82</v>
      </c>
      <c r="C65" s="4" t="s">
        <v>101</v>
      </c>
      <c r="D65" s="6" t="s">
        <v>102</v>
      </c>
    </row>
    <row r="66" spans="1:4">
      <c r="A66" s="118" t="s">
        <v>775</v>
      </c>
      <c r="B66" s="118" t="s">
        <v>776</v>
      </c>
      <c r="C66" s="4" t="s">
        <v>101</v>
      </c>
      <c r="D66" s="6" t="s">
        <v>102</v>
      </c>
    </row>
    <row r="67" spans="1:4">
      <c r="A67" s="118" t="s">
        <v>773</v>
      </c>
      <c r="B67" s="118" t="s">
        <v>774</v>
      </c>
      <c r="C67" s="4" t="s">
        <v>101</v>
      </c>
      <c r="D67" s="6" t="s">
        <v>102</v>
      </c>
    </row>
    <row r="68" spans="1:4">
      <c r="A68" s="118" t="s">
        <v>777</v>
      </c>
      <c r="B68" s="118" t="s">
        <v>209</v>
      </c>
      <c r="C68" s="4" t="s">
        <v>101</v>
      </c>
      <c r="D68" s="6" t="s">
        <v>102</v>
      </c>
    </row>
    <row r="69" spans="1:4">
      <c r="A69" s="118" t="s">
        <v>778</v>
      </c>
      <c r="B69" s="118" t="s">
        <v>213</v>
      </c>
      <c r="C69" s="4" t="s">
        <v>101</v>
      </c>
      <c r="D69" s="6" t="s">
        <v>102</v>
      </c>
    </row>
    <row r="70" spans="1:4">
      <c r="A70" s="118" t="s">
        <v>779</v>
      </c>
      <c r="B70" s="118" t="s">
        <v>214</v>
      </c>
      <c r="C70" s="4" t="s">
        <v>101</v>
      </c>
      <c r="D70" s="6" t="s">
        <v>102</v>
      </c>
    </row>
    <row r="73" spans="1:4">
      <c r="A73" s="120" t="s">
        <v>876</v>
      </c>
      <c r="B73" s="120" t="s">
        <v>772</v>
      </c>
      <c r="C73" s="7" t="s">
        <v>99</v>
      </c>
      <c r="D73" s="7" t="s">
        <v>100</v>
      </c>
    </row>
    <row r="74" spans="1:4">
      <c r="A74" s="121"/>
      <c r="B74" s="121"/>
      <c r="C74" s="4"/>
      <c r="D74" s="4"/>
    </row>
    <row r="75" spans="1:4">
      <c r="A75" s="118" t="s">
        <v>96</v>
      </c>
      <c r="B75" s="118" t="s">
        <v>95</v>
      </c>
      <c r="C75" s="4" t="s">
        <v>101</v>
      </c>
      <c r="D75" s="6" t="s">
        <v>102</v>
      </c>
    </row>
  </sheetData>
  <phoneticPr fontId="4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F248"/>
  <sheetViews>
    <sheetView topLeftCell="A253" workbookViewId="0">
      <selection activeCell="B11" sqref="B11:I11"/>
    </sheetView>
  </sheetViews>
  <sheetFormatPr defaultRowHeight="12"/>
  <cols>
    <col min="1" max="1" width="48.7109375" bestFit="1" customWidth="1"/>
    <col min="2" max="2" width="31" bestFit="1" customWidth="1"/>
    <col min="3" max="3" width="20.42578125" bestFit="1" customWidth="1"/>
    <col min="4" max="4" width="27.7109375" bestFit="1" customWidth="1"/>
    <col min="5" max="5" width="21.7109375" bestFit="1" customWidth="1"/>
    <col min="8" max="8" width="21" bestFit="1" customWidth="1"/>
    <col min="9" max="9" width="19.5703125" bestFit="1" customWidth="1"/>
  </cols>
  <sheetData>
    <row r="1" spans="1:2">
      <c r="A1" s="115" t="s">
        <v>837</v>
      </c>
      <c r="B1" s="5" t="s">
        <v>75</v>
      </c>
    </row>
    <row r="2" spans="1:2">
      <c r="A2" s="4"/>
      <c r="B2" s="4"/>
    </row>
    <row r="3" spans="1:2">
      <c r="A3" s="4" t="s">
        <v>827</v>
      </c>
      <c r="B3" s="4">
        <v>1</v>
      </c>
    </row>
    <row r="4" spans="1:2">
      <c r="A4" s="4" t="s">
        <v>828</v>
      </c>
      <c r="B4" s="4">
        <v>0</v>
      </c>
    </row>
    <row r="5" spans="1:2">
      <c r="A5" s="4" t="s">
        <v>829</v>
      </c>
      <c r="B5" s="4">
        <v>0</v>
      </c>
    </row>
    <row r="8" spans="1:2">
      <c r="A8" s="5" t="s">
        <v>838</v>
      </c>
      <c r="B8" s="5" t="s">
        <v>75</v>
      </c>
    </row>
    <row r="9" spans="1:2">
      <c r="A9" s="4"/>
      <c r="B9" s="4"/>
    </row>
    <row r="10" spans="1:2">
      <c r="A10" s="4" t="s">
        <v>70</v>
      </c>
      <c r="B10" s="4">
        <v>0</v>
      </c>
    </row>
    <row r="11" spans="1:2">
      <c r="A11" s="4" t="s">
        <v>71</v>
      </c>
      <c r="B11" s="4">
        <v>1</v>
      </c>
    </row>
    <row r="14" spans="1:2">
      <c r="A14" s="5" t="s">
        <v>839</v>
      </c>
      <c r="B14" s="5" t="s">
        <v>75</v>
      </c>
    </row>
    <row r="15" spans="1:2">
      <c r="A15" s="4"/>
      <c r="B15" s="4"/>
    </row>
    <row r="16" spans="1:2">
      <c r="A16" s="4" t="s">
        <v>76</v>
      </c>
      <c r="B16" s="4">
        <v>1</v>
      </c>
    </row>
    <row r="17" spans="1:6">
      <c r="A17" s="4" t="s">
        <v>77</v>
      </c>
      <c r="B17" s="4">
        <v>2</v>
      </c>
    </row>
    <row r="20" spans="1:6">
      <c r="A20" s="5" t="s">
        <v>843</v>
      </c>
      <c r="B20" s="63" t="s">
        <v>739</v>
      </c>
      <c r="C20" s="124" t="s">
        <v>852</v>
      </c>
      <c r="D20" s="64" t="s">
        <v>853</v>
      </c>
      <c r="E20" s="125" t="s">
        <v>833</v>
      </c>
      <c r="F20" s="126" t="s">
        <v>858</v>
      </c>
    </row>
    <row r="21" spans="1:6">
      <c r="A21" s="72"/>
      <c r="B21" s="72"/>
      <c r="C21" s="72"/>
      <c r="D21" s="73"/>
      <c r="E21" s="72"/>
      <c r="F21" s="123"/>
    </row>
    <row r="22" spans="1:6">
      <c r="A22" s="67" t="s">
        <v>109</v>
      </c>
      <c r="B22" s="122" t="s">
        <v>857</v>
      </c>
      <c r="C22" s="69">
        <v>13</v>
      </c>
      <c r="D22" s="74" t="s">
        <v>746</v>
      </c>
      <c r="E22" s="123">
        <v>1</v>
      </c>
      <c r="F22" s="127"/>
    </row>
    <row r="23" spans="1:6">
      <c r="A23" s="67" t="s">
        <v>854</v>
      </c>
      <c r="B23" s="67" t="s">
        <v>762</v>
      </c>
      <c r="C23" s="69">
        <v>12</v>
      </c>
      <c r="D23" s="74" t="s">
        <v>745</v>
      </c>
      <c r="E23" s="69">
        <v>2</v>
      </c>
      <c r="F23" s="123">
        <v>6</v>
      </c>
    </row>
    <row r="24" spans="1:6">
      <c r="A24" s="67" t="s">
        <v>746</v>
      </c>
      <c r="B24" s="67"/>
      <c r="C24" s="69">
        <v>13</v>
      </c>
      <c r="D24" s="74" t="s">
        <v>746</v>
      </c>
      <c r="E24" s="69">
        <v>2</v>
      </c>
      <c r="F24" s="123">
        <v>4</v>
      </c>
    </row>
    <row r="25" spans="1:6">
      <c r="A25" s="67" t="s">
        <v>846</v>
      </c>
      <c r="B25" s="67"/>
      <c r="C25" s="69">
        <v>31</v>
      </c>
      <c r="D25" s="74" t="s">
        <v>747</v>
      </c>
      <c r="E25" s="69">
        <v>3</v>
      </c>
      <c r="F25" s="123">
        <v>3</v>
      </c>
    </row>
    <row r="26" spans="1:6">
      <c r="A26" s="67" t="s">
        <v>847</v>
      </c>
      <c r="B26" s="67"/>
      <c r="C26" s="69">
        <v>32</v>
      </c>
      <c r="D26" s="74" t="s">
        <v>748</v>
      </c>
      <c r="E26" s="69">
        <v>3</v>
      </c>
      <c r="F26" s="123">
        <v>2</v>
      </c>
    </row>
    <row r="27" spans="1:6">
      <c r="A27" s="67" t="s">
        <v>860</v>
      </c>
      <c r="B27" s="122" t="s">
        <v>850</v>
      </c>
      <c r="C27" s="69">
        <v>31</v>
      </c>
      <c r="D27" s="74" t="s">
        <v>747</v>
      </c>
      <c r="E27" s="69">
        <v>4</v>
      </c>
      <c r="F27" s="123">
        <v>4</v>
      </c>
    </row>
    <row r="28" spans="1:6">
      <c r="A28" s="67" t="s">
        <v>848</v>
      </c>
      <c r="B28" s="122" t="s">
        <v>850</v>
      </c>
      <c r="C28" s="69">
        <v>31</v>
      </c>
      <c r="D28" s="74" t="s">
        <v>747</v>
      </c>
      <c r="E28" s="69">
        <v>4</v>
      </c>
      <c r="F28" s="123">
        <v>3</v>
      </c>
    </row>
    <row r="29" spans="1:6">
      <c r="A29" s="67" t="s">
        <v>849</v>
      </c>
      <c r="B29" s="122" t="s">
        <v>851</v>
      </c>
      <c r="C29" s="69">
        <v>32</v>
      </c>
      <c r="D29" s="74" t="s">
        <v>748</v>
      </c>
      <c r="E29" s="69">
        <v>4</v>
      </c>
      <c r="F29" s="123">
        <v>2</v>
      </c>
    </row>
    <row r="30" spans="1:6">
      <c r="A30" s="66" t="s">
        <v>855</v>
      </c>
      <c r="B30" s="67" t="s">
        <v>751</v>
      </c>
      <c r="C30" s="69">
        <v>41</v>
      </c>
      <c r="D30" s="75" t="s">
        <v>750</v>
      </c>
      <c r="E30" s="69">
        <v>5</v>
      </c>
      <c r="F30" s="123">
        <v>3</v>
      </c>
    </row>
    <row r="31" spans="1:6">
      <c r="A31" s="67" t="s">
        <v>752</v>
      </c>
      <c r="B31" s="67"/>
      <c r="C31" s="69">
        <v>42</v>
      </c>
      <c r="D31" s="74" t="s">
        <v>752</v>
      </c>
      <c r="E31" s="69">
        <v>5</v>
      </c>
      <c r="F31" s="123">
        <v>3</v>
      </c>
    </row>
    <row r="33" spans="1:6">
      <c r="A33" s="70"/>
      <c r="B33" s="70"/>
    </row>
    <row r="34" spans="1:6">
      <c r="A34" s="5" t="s">
        <v>844</v>
      </c>
      <c r="B34" s="63" t="s">
        <v>739</v>
      </c>
      <c r="C34" s="124" t="s">
        <v>852</v>
      </c>
      <c r="D34" s="64" t="s">
        <v>853</v>
      </c>
      <c r="E34" s="125" t="s">
        <v>833</v>
      </c>
      <c r="F34" s="126" t="s">
        <v>858</v>
      </c>
    </row>
    <row r="35" spans="1:6">
      <c r="A35" s="72"/>
      <c r="B35" s="72"/>
      <c r="C35" s="72"/>
      <c r="D35" s="73"/>
      <c r="E35" s="72"/>
      <c r="F35" s="123"/>
    </row>
    <row r="36" spans="1:6">
      <c r="A36" s="67" t="s">
        <v>109</v>
      </c>
      <c r="B36" s="122" t="s">
        <v>857</v>
      </c>
      <c r="C36" s="69">
        <v>13</v>
      </c>
      <c r="D36" s="74" t="s">
        <v>746</v>
      </c>
      <c r="E36" s="69">
        <v>1</v>
      </c>
      <c r="F36" s="127"/>
    </row>
    <row r="37" spans="1:6">
      <c r="A37" s="67" t="s">
        <v>746</v>
      </c>
      <c r="B37" s="67"/>
      <c r="C37" s="69">
        <v>13</v>
      </c>
      <c r="D37" s="74" t="s">
        <v>746</v>
      </c>
      <c r="E37" s="69">
        <v>2</v>
      </c>
      <c r="F37" s="123">
        <v>4</v>
      </c>
    </row>
    <row r="38" spans="1:6">
      <c r="A38" s="67" t="s">
        <v>846</v>
      </c>
      <c r="B38" s="67"/>
      <c r="C38" s="69">
        <v>31</v>
      </c>
      <c r="D38" s="74" t="s">
        <v>747</v>
      </c>
      <c r="E38" s="69">
        <v>3</v>
      </c>
      <c r="F38" s="123">
        <v>3</v>
      </c>
    </row>
    <row r="39" spans="1:6">
      <c r="A39" s="67" t="s">
        <v>847</v>
      </c>
      <c r="B39" s="67"/>
      <c r="C39" s="69">
        <v>32</v>
      </c>
      <c r="D39" s="74" t="s">
        <v>748</v>
      </c>
      <c r="E39" s="69">
        <v>3</v>
      </c>
      <c r="F39" s="123">
        <v>2</v>
      </c>
    </row>
    <row r="40" spans="1:6">
      <c r="A40" s="67" t="s">
        <v>860</v>
      </c>
      <c r="B40" s="122" t="s">
        <v>850</v>
      </c>
      <c r="C40" s="69">
        <v>31</v>
      </c>
      <c r="D40" s="74" t="s">
        <v>747</v>
      </c>
      <c r="E40" s="69">
        <v>4</v>
      </c>
      <c r="F40" s="123">
        <v>4</v>
      </c>
    </row>
    <row r="41" spans="1:6">
      <c r="A41" s="67" t="s">
        <v>848</v>
      </c>
      <c r="B41" s="122" t="s">
        <v>850</v>
      </c>
      <c r="C41" s="69">
        <v>31</v>
      </c>
      <c r="D41" s="74" t="s">
        <v>747</v>
      </c>
      <c r="E41" s="69">
        <v>4</v>
      </c>
      <c r="F41" s="123">
        <v>3</v>
      </c>
    </row>
    <row r="42" spans="1:6">
      <c r="A42" s="67" t="s">
        <v>849</v>
      </c>
      <c r="B42" s="122" t="s">
        <v>851</v>
      </c>
      <c r="C42" s="69">
        <v>32</v>
      </c>
      <c r="D42" s="74" t="s">
        <v>748</v>
      </c>
      <c r="E42" s="69">
        <v>4</v>
      </c>
      <c r="F42" s="123">
        <v>2</v>
      </c>
    </row>
    <row r="43" spans="1:6">
      <c r="A43" s="67" t="s">
        <v>749</v>
      </c>
      <c r="B43" s="67"/>
      <c r="C43" s="69">
        <v>33</v>
      </c>
      <c r="D43" s="74" t="s">
        <v>749</v>
      </c>
      <c r="E43" s="69">
        <v>5</v>
      </c>
      <c r="F43" s="123">
        <v>3</v>
      </c>
    </row>
    <row r="46" spans="1:6">
      <c r="A46" s="5" t="s">
        <v>845</v>
      </c>
      <c r="B46" s="63" t="s">
        <v>739</v>
      </c>
      <c r="C46" s="124" t="s">
        <v>852</v>
      </c>
      <c r="D46" s="64" t="s">
        <v>853</v>
      </c>
      <c r="E46" s="125" t="s">
        <v>833</v>
      </c>
      <c r="F46" s="126" t="s">
        <v>858</v>
      </c>
    </row>
    <row r="47" spans="1:6">
      <c r="A47" s="67"/>
      <c r="B47" s="67"/>
      <c r="C47" s="69"/>
      <c r="D47" s="74"/>
      <c r="E47" s="69"/>
      <c r="F47" s="123"/>
    </row>
    <row r="48" spans="1:6">
      <c r="A48" s="67" t="s">
        <v>109</v>
      </c>
      <c r="B48" s="122" t="s">
        <v>857</v>
      </c>
      <c r="C48" s="69">
        <v>13</v>
      </c>
      <c r="D48" s="74" t="s">
        <v>746</v>
      </c>
      <c r="E48" s="69">
        <v>1</v>
      </c>
      <c r="F48" s="127"/>
    </row>
    <row r="49" spans="1:6">
      <c r="A49" s="67" t="s">
        <v>746</v>
      </c>
      <c r="B49" s="67"/>
      <c r="C49" s="69">
        <v>13</v>
      </c>
      <c r="D49" s="74" t="s">
        <v>746</v>
      </c>
      <c r="E49" s="69">
        <v>2</v>
      </c>
      <c r="F49" s="123">
        <v>4</v>
      </c>
    </row>
    <row r="50" spans="1:6">
      <c r="A50" s="67" t="s">
        <v>846</v>
      </c>
      <c r="B50" s="122" t="s">
        <v>856</v>
      </c>
      <c r="C50" s="69">
        <v>42</v>
      </c>
      <c r="D50" s="74" t="s">
        <v>752</v>
      </c>
      <c r="E50" s="69">
        <v>3</v>
      </c>
      <c r="F50" s="123">
        <v>3</v>
      </c>
    </row>
    <row r="51" spans="1:6">
      <c r="A51" s="67" t="s">
        <v>847</v>
      </c>
      <c r="B51" s="122" t="s">
        <v>856</v>
      </c>
      <c r="C51" s="69">
        <v>42</v>
      </c>
      <c r="D51" s="74" t="s">
        <v>752</v>
      </c>
      <c r="E51" s="69">
        <v>3</v>
      </c>
      <c r="F51" s="123">
        <v>2</v>
      </c>
    </row>
    <row r="52" spans="1:6">
      <c r="A52" s="67" t="s">
        <v>860</v>
      </c>
      <c r="B52" s="122" t="s">
        <v>856</v>
      </c>
      <c r="C52" s="69">
        <v>42</v>
      </c>
      <c r="D52" s="74" t="s">
        <v>752</v>
      </c>
      <c r="E52" s="69">
        <v>4</v>
      </c>
      <c r="F52" s="123">
        <v>4</v>
      </c>
    </row>
    <row r="53" spans="1:6">
      <c r="A53" s="67" t="s">
        <v>848</v>
      </c>
      <c r="B53" s="122" t="s">
        <v>856</v>
      </c>
      <c r="C53" s="69">
        <v>42</v>
      </c>
      <c r="D53" s="74" t="s">
        <v>752</v>
      </c>
      <c r="E53" s="69">
        <v>4</v>
      </c>
      <c r="F53" s="123">
        <v>3</v>
      </c>
    </row>
    <row r="54" spans="1:6">
      <c r="A54" s="67" t="s">
        <v>849</v>
      </c>
      <c r="B54" s="122" t="s">
        <v>856</v>
      </c>
      <c r="C54" s="69">
        <v>42</v>
      </c>
      <c r="D54" s="74" t="s">
        <v>752</v>
      </c>
      <c r="E54" s="69">
        <v>4</v>
      </c>
      <c r="F54" s="123">
        <v>2</v>
      </c>
    </row>
    <row r="55" spans="1:6">
      <c r="A55" s="67" t="s">
        <v>752</v>
      </c>
      <c r="B55" s="122" t="s">
        <v>856</v>
      </c>
      <c r="C55" s="69">
        <v>42</v>
      </c>
      <c r="D55" s="74" t="s">
        <v>752</v>
      </c>
      <c r="E55" s="69">
        <v>5</v>
      </c>
      <c r="F55" s="123">
        <v>3</v>
      </c>
    </row>
    <row r="58" spans="1:6">
      <c r="A58" s="5" t="s">
        <v>59</v>
      </c>
      <c r="B58" s="129" t="s">
        <v>912</v>
      </c>
    </row>
    <row r="59" spans="1:6">
      <c r="A59" s="4"/>
      <c r="B59" s="67"/>
    </row>
    <row r="60" spans="1:6">
      <c r="A60" s="4" t="s">
        <v>113</v>
      </c>
      <c r="B60" s="253"/>
    </row>
    <row r="61" spans="1:6">
      <c r="A61" s="4" t="s">
        <v>114</v>
      </c>
      <c r="B61" s="140" t="s">
        <v>890</v>
      </c>
    </row>
    <row r="64" spans="1:6">
      <c r="A64" s="8" t="s">
        <v>63</v>
      </c>
      <c r="B64" s="129" t="s">
        <v>912</v>
      </c>
    </row>
    <row r="65" spans="1:2">
      <c r="A65" s="4"/>
      <c r="B65" s="79"/>
    </row>
    <row r="66" spans="1:2">
      <c r="A66" s="4" t="s">
        <v>115</v>
      </c>
      <c r="B66" s="141" t="s">
        <v>82</v>
      </c>
    </row>
    <row r="67" spans="1:2">
      <c r="A67" s="4" t="s">
        <v>116</v>
      </c>
      <c r="B67" s="254" t="s">
        <v>1145</v>
      </c>
    </row>
    <row r="70" spans="1:2">
      <c r="A70" s="8" t="s">
        <v>57</v>
      </c>
      <c r="B70" s="129" t="s">
        <v>912</v>
      </c>
    </row>
    <row r="71" spans="1:2">
      <c r="A71" s="4"/>
      <c r="B71" s="79"/>
    </row>
    <row r="72" spans="1:2">
      <c r="A72" s="4" t="s">
        <v>112</v>
      </c>
      <c r="B72" s="79"/>
    </row>
    <row r="73" spans="1:2">
      <c r="A73" s="4" t="s">
        <v>117</v>
      </c>
      <c r="B73" s="140" t="s">
        <v>906</v>
      </c>
    </row>
    <row r="74" spans="1:2">
      <c r="A74" s="4" t="s">
        <v>1141</v>
      </c>
      <c r="B74" s="254" t="s">
        <v>1146</v>
      </c>
    </row>
    <row r="77" spans="1:2">
      <c r="A77" s="8" t="s">
        <v>66</v>
      </c>
      <c r="B77" s="129" t="s">
        <v>912</v>
      </c>
    </row>
    <row r="78" spans="1:2">
      <c r="A78" s="4"/>
      <c r="B78" s="79"/>
    </row>
    <row r="79" spans="1:2">
      <c r="A79" s="4" t="s">
        <v>239</v>
      </c>
      <c r="B79" s="79"/>
    </row>
    <row r="80" spans="1:2">
      <c r="A80" s="4" t="s">
        <v>240</v>
      </c>
      <c r="B80" s="140" t="s">
        <v>900</v>
      </c>
    </row>
    <row r="81" spans="1:6">
      <c r="A81" s="4" t="s">
        <v>1142</v>
      </c>
      <c r="B81" s="254" t="s">
        <v>1147</v>
      </c>
    </row>
    <row r="82" spans="1:6">
      <c r="A82" s="18"/>
      <c r="B82" s="18"/>
      <c r="C82" s="10"/>
      <c r="E82" s="10"/>
      <c r="F82" s="10"/>
    </row>
    <row r="83" spans="1:6">
      <c r="A83" s="19"/>
      <c r="B83" s="19"/>
      <c r="C83" s="19"/>
      <c r="E83" s="10"/>
      <c r="F83" s="10"/>
    </row>
    <row r="84" spans="1:6">
      <c r="A84" s="8" t="s">
        <v>118</v>
      </c>
      <c r="B84" s="129" t="s">
        <v>912</v>
      </c>
      <c r="C84" s="5" t="s">
        <v>911</v>
      </c>
      <c r="E84" s="10"/>
      <c r="F84" s="10"/>
    </row>
    <row r="85" spans="1:6">
      <c r="A85" s="56"/>
      <c r="B85" s="135"/>
      <c r="C85" s="135"/>
      <c r="E85" s="10"/>
      <c r="F85" s="10"/>
    </row>
    <row r="86" spans="1:6">
      <c r="A86" s="138" t="s">
        <v>119</v>
      </c>
      <c r="B86" s="139" t="s">
        <v>907</v>
      </c>
      <c r="C86" s="139" t="s">
        <v>85</v>
      </c>
      <c r="E86" s="10"/>
      <c r="F86" s="10"/>
    </row>
    <row r="87" spans="1:6" s="10" customFormat="1">
      <c r="A87" s="136" t="s">
        <v>121</v>
      </c>
      <c r="B87" s="137" t="s">
        <v>894</v>
      </c>
      <c r="C87" s="134" t="s">
        <v>122</v>
      </c>
    </row>
    <row r="88" spans="1:6" s="10" customFormat="1">
      <c r="A88" s="136" t="s">
        <v>914</v>
      </c>
      <c r="B88" s="137" t="s">
        <v>887</v>
      </c>
      <c r="C88" s="134" t="s">
        <v>122</v>
      </c>
    </row>
    <row r="89" spans="1:6" s="10" customFormat="1">
      <c r="A89" s="136" t="s">
        <v>133</v>
      </c>
      <c r="B89" s="137" t="s">
        <v>908</v>
      </c>
      <c r="C89" s="134" t="s">
        <v>915</v>
      </c>
    </row>
    <row r="90" spans="1:6" s="10" customFormat="1">
      <c r="A90" s="136" t="s">
        <v>139</v>
      </c>
      <c r="B90" s="137" t="s">
        <v>889</v>
      </c>
      <c r="C90" s="134" t="s">
        <v>916</v>
      </c>
    </row>
    <row r="91" spans="1:6" s="10" customFormat="1">
      <c r="A91" s="136" t="s">
        <v>141</v>
      </c>
      <c r="B91" s="137" t="s">
        <v>909</v>
      </c>
      <c r="C91" s="134" t="s">
        <v>917</v>
      </c>
    </row>
    <row r="92" spans="1:6" s="10" customFormat="1">
      <c r="A92" s="136" t="s">
        <v>143</v>
      </c>
      <c r="B92" s="137" t="s">
        <v>901</v>
      </c>
      <c r="C92" s="134" t="s">
        <v>918</v>
      </c>
    </row>
    <row r="93" spans="1:6" s="10" customFormat="1">
      <c r="A93" s="136" t="s">
        <v>146</v>
      </c>
      <c r="B93" s="137" t="s">
        <v>910</v>
      </c>
      <c r="C93" s="134" t="s">
        <v>919</v>
      </c>
    </row>
    <row r="94" spans="1:6" s="10" customFormat="1">
      <c r="A94" s="136" t="s">
        <v>782</v>
      </c>
      <c r="B94" s="137" t="s">
        <v>888</v>
      </c>
      <c r="C94" s="134" t="s">
        <v>783</v>
      </c>
    </row>
    <row r="95" spans="1:6" s="10" customFormat="1">
      <c r="A95" s="136" t="s">
        <v>129</v>
      </c>
      <c r="B95" s="127"/>
      <c r="C95" s="134" t="s">
        <v>891</v>
      </c>
    </row>
    <row r="96" spans="1:6" s="10" customFormat="1">
      <c r="A96" s="136" t="s">
        <v>893</v>
      </c>
      <c r="B96" s="137" t="s">
        <v>892</v>
      </c>
      <c r="C96" s="127"/>
    </row>
    <row r="97" spans="1:3" s="10" customFormat="1">
      <c r="A97" s="236" t="s">
        <v>1108</v>
      </c>
      <c r="B97" s="137" t="s">
        <v>902</v>
      </c>
      <c r="C97" s="134" t="s">
        <v>920</v>
      </c>
    </row>
    <row r="98" spans="1:3" s="10" customFormat="1">
      <c r="A98" s="136" t="s">
        <v>148</v>
      </c>
      <c r="B98" s="137" t="s">
        <v>903</v>
      </c>
      <c r="C98" s="134" t="s">
        <v>921</v>
      </c>
    </row>
    <row r="99" spans="1:3" s="10" customFormat="1">
      <c r="A99" s="136" t="s">
        <v>150</v>
      </c>
      <c r="B99" s="137" t="s">
        <v>899</v>
      </c>
      <c r="C99" s="134" t="s">
        <v>922</v>
      </c>
    </row>
    <row r="100" spans="1:3" s="10" customFormat="1">
      <c r="A100" s="136" t="s">
        <v>123</v>
      </c>
      <c r="B100" s="137" t="s">
        <v>89</v>
      </c>
      <c r="C100" s="134" t="s">
        <v>890</v>
      </c>
    </row>
    <row r="101" spans="1:3" s="10" customFormat="1">
      <c r="A101" s="136" t="s">
        <v>125</v>
      </c>
      <c r="B101" s="137" t="s">
        <v>895</v>
      </c>
      <c r="C101" s="134" t="s">
        <v>91</v>
      </c>
    </row>
    <row r="102" spans="1:3" s="10" customFormat="1">
      <c r="A102" s="136" t="s">
        <v>127</v>
      </c>
      <c r="B102" s="137" t="s">
        <v>905</v>
      </c>
      <c r="C102" s="134" t="s">
        <v>92</v>
      </c>
    </row>
    <row r="103" spans="1:3" s="10" customFormat="1">
      <c r="A103" s="136" t="s">
        <v>131</v>
      </c>
      <c r="B103" s="137" t="s">
        <v>897</v>
      </c>
      <c r="C103" s="134" t="s">
        <v>898</v>
      </c>
    </row>
    <row r="104" spans="1:3" s="10" customFormat="1">
      <c r="A104" s="136" t="s">
        <v>135</v>
      </c>
      <c r="B104" s="137" t="s">
        <v>896</v>
      </c>
      <c r="C104" s="134" t="s">
        <v>923</v>
      </c>
    </row>
    <row r="105" spans="1:3" s="10" customFormat="1">
      <c r="A105" s="136" t="s">
        <v>137</v>
      </c>
      <c r="B105" s="127"/>
      <c r="C105" s="134" t="s">
        <v>924</v>
      </c>
    </row>
    <row r="106" spans="1:3" s="10" customFormat="1">
      <c r="A106" s="136" t="s">
        <v>925</v>
      </c>
      <c r="B106" s="127"/>
      <c r="C106" s="134" t="s">
        <v>926</v>
      </c>
    </row>
    <row r="107" spans="1:3" s="10" customFormat="1">
      <c r="A107" s="136" t="s">
        <v>737</v>
      </c>
      <c r="B107" s="137" t="s">
        <v>904</v>
      </c>
      <c r="C107" s="134" t="s">
        <v>738</v>
      </c>
    </row>
    <row r="108" spans="1:3" s="10" customFormat="1">
      <c r="A108" s="136" t="s">
        <v>98</v>
      </c>
      <c r="B108" s="137" t="s">
        <v>927</v>
      </c>
      <c r="C108" s="134" t="s">
        <v>97</v>
      </c>
    </row>
    <row r="109" spans="1:3" s="10" customFormat="1">
      <c r="A109" s="136" t="s">
        <v>90</v>
      </c>
      <c r="B109" s="137" t="s">
        <v>906</v>
      </c>
      <c r="C109" s="134" t="s">
        <v>89</v>
      </c>
    </row>
    <row r="110" spans="1:3" s="10" customFormat="1">
      <c r="A110" s="136" t="s">
        <v>735</v>
      </c>
      <c r="B110" s="127"/>
      <c r="C110" s="134" t="s">
        <v>736</v>
      </c>
    </row>
    <row r="111" spans="1:3" s="10" customFormat="1">
      <c r="A111" s="136" t="s">
        <v>780</v>
      </c>
      <c r="B111" s="127"/>
      <c r="C111" s="134" t="s">
        <v>781</v>
      </c>
    </row>
    <row r="112" spans="1:3">
      <c r="A112" s="9" t="s">
        <v>1133</v>
      </c>
      <c r="B112" s="127"/>
      <c r="C112" s="57">
        <v>934</v>
      </c>
    </row>
    <row r="113" spans="1:6">
      <c r="A113" s="9" t="s">
        <v>1134</v>
      </c>
      <c r="B113" s="127"/>
      <c r="C113" s="57">
        <v>935</v>
      </c>
    </row>
    <row r="116" spans="1:6">
      <c r="A116" s="5" t="s">
        <v>217</v>
      </c>
      <c r="B116" s="5" t="s">
        <v>912</v>
      </c>
      <c r="E116" s="10"/>
      <c r="F116" s="10"/>
    </row>
    <row r="117" spans="1:6" s="10" customFormat="1">
      <c r="A117" s="9"/>
      <c r="B117" s="14"/>
    </row>
    <row r="118" spans="1:6" s="10" customFormat="1">
      <c r="A118" s="9" t="s">
        <v>215</v>
      </c>
      <c r="B118" s="9" t="s">
        <v>206</v>
      </c>
    </row>
    <row r="119" spans="1:6" s="10" customFormat="1">
      <c r="A119" s="9" t="s">
        <v>216</v>
      </c>
      <c r="B119" s="9" t="s">
        <v>206</v>
      </c>
    </row>
    <row r="120" spans="1:6" s="10" customFormat="1">
      <c r="A120" s="15"/>
      <c r="B120" s="15"/>
    </row>
    <row r="121" spans="1:6" s="10" customFormat="1">
      <c r="A121" s="16"/>
      <c r="B121" s="16"/>
    </row>
    <row r="122" spans="1:6">
      <c r="A122" s="5" t="s">
        <v>218</v>
      </c>
      <c r="B122" s="5" t="s">
        <v>912</v>
      </c>
      <c r="E122" s="10"/>
      <c r="F122" s="10"/>
    </row>
    <row r="123" spans="1:6" s="10" customFormat="1">
      <c r="A123" s="9"/>
      <c r="B123" s="14"/>
    </row>
    <row r="124" spans="1:6" s="10" customFormat="1">
      <c r="A124" s="9" t="s">
        <v>219</v>
      </c>
      <c r="B124" s="9" t="s">
        <v>92</v>
      </c>
    </row>
    <row r="125" spans="1:6" s="10" customFormat="1">
      <c r="A125" s="9" t="s">
        <v>220</v>
      </c>
      <c r="B125" s="9" t="s">
        <v>92</v>
      </c>
    </row>
    <row r="126" spans="1:6" s="10" customFormat="1">
      <c r="A126" s="9" t="s">
        <v>233</v>
      </c>
      <c r="B126" s="6"/>
    </row>
    <row r="127" spans="1:6" s="10" customFormat="1">
      <c r="A127" s="16"/>
      <c r="B127" s="16"/>
    </row>
    <row r="128" spans="1:6" s="10" customFormat="1">
      <c r="A128" s="16"/>
      <c r="B128" s="16"/>
    </row>
    <row r="129" spans="1:6" s="10" customFormat="1">
      <c r="A129" s="5" t="s">
        <v>221</v>
      </c>
      <c r="B129" s="5" t="s">
        <v>912</v>
      </c>
    </row>
    <row r="130" spans="1:6" s="10" customFormat="1">
      <c r="A130" s="9"/>
      <c r="B130" s="14"/>
    </row>
    <row r="131" spans="1:6" s="10" customFormat="1">
      <c r="A131" s="9" t="s">
        <v>222</v>
      </c>
      <c r="B131" s="9" t="s">
        <v>207</v>
      </c>
    </row>
    <row r="132" spans="1:6" s="10" customFormat="1">
      <c r="A132" s="9" t="s">
        <v>223</v>
      </c>
      <c r="B132" s="9" t="s">
        <v>207</v>
      </c>
    </row>
    <row r="133" spans="1:6" s="10" customFormat="1">
      <c r="A133" s="9" t="s">
        <v>234</v>
      </c>
      <c r="B133" s="6"/>
    </row>
    <row r="134" spans="1:6" s="10" customFormat="1">
      <c r="A134" s="16"/>
      <c r="B134" s="17"/>
    </row>
    <row r="135" spans="1:6">
      <c r="E135" s="10"/>
      <c r="F135" s="10"/>
    </row>
    <row r="136" spans="1:6">
      <c r="A136" s="5" t="s">
        <v>224</v>
      </c>
      <c r="B136" s="5" t="s">
        <v>912</v>
      </c>
      <c r="E136" s="10"/>
      <c r="F136" s="10"/>
    </row>
    <row r="137" spans="1:6">
      <c r="A137" s="9"/>
      <c r="B137" s="14"/>
      <c r="E137" s="10"/>
      <c r="F137" s="10"/>
    </row>
    <row r="138" spans="1:6">
      <c r="A138" s="9" t="s">
        <v>225</v>
      </c>
      <c r="B138" s="9" t="s">
        <v>212</v>
      </c>
      <c r="E138" s="10"/>
      <c r="F138" s="10"/>
    </row>
    <row r="139" spans="1:6">
      <c r="A139" s="9" t="s">
        <v>226</v>
      </c>
      <c r="B139" s="9" t="s">
        <v>212</v>
      </c>
      <c r="E139" s="10"/>
      <c r="F139" s="10"/>
    </row>
    <row r="140" spans="1:6">
      <c r="E140" s="10"/>
      <c r="F140" s="10"/>
    </row>
    <row r="141" spans="1:6">
      <c r="E141" s="10"/>
      <c r="F141" s="10"/>
    </row>
    <row r="142" spans="1:6">
      <c r="A142" s="5" t="s">
        <v>227</v>
      </c>
      <c r="B142" s="5" t="s">
        <v>912</v>
      </c>
      <c r="E142" s="10"/>
      <c r="F142" s="10"/>
    </row>
    <row r="143" spans="1:6">
      <c r="A143" s="9"/>
      <c r="B143" s="14"/>
      <c r="E143" s="10"/>
      <c r="F143" s="10"/>
    </row>
    <row r="144" spans="1:6">
      <c r="A144" s="9" t="s">
        <v>228</v>
      </c>
      <c r="B144" s="9" t="s">
        <v>213</v>
      </c>
      <c r="E144" s="10"/>
      <c r="F144" s="10"/>
    </row>
    <row r="145" spans="1:6">
      <c r="A145" s="9" t="s">
        <v>229</v>
      </c>
      <c r="B145" s="9" t="s">
        <v>213</v>
      </c>
      <c r="E145" s="10"/>
      <c r="F145" s="10"/>
    </row>
    <row r="146" spans="1:6">
      <c r="A146" s="9" t="s">
        <v>235</v>
      </c>
      <c r="B146" s="6"/>
      <c r="E146" s="10"/>
      <c r="F146" s="10"/>
    </row>
    <row r="147" spans="1:6">
      <c r="E147" s="10"/>
      <c r="F147" s="10"/>
    </row>
    <row r="148" spans="1:6">
      <c r="E148" s="10"/>
      <c r="F148" s="10"/>
    </row>
    <row r="149" spans="1:6">
      <c r="A149" s="5" t="s">
        <v>230</v>
      </c>
      <c r="B149" s="5" t="s">
        <v>912</v>
      </c>
      <c r="E149" s="10"/>
      <c r="F149" s="10"/>
    </row>
    <row r="150" spans="1:6">
      <c r="A150" s="9"/>
      <c r="B150" s="14"/>
      <c r="E150" s="10"/>
      <c r="F150" s="10"/>
    </row>
    <row r="151" spans="1:6">
      <c r="A151" s="9" t="s">
        <v>231</v>
      </c>
      <c r="B151" s="9" t="s">
        <v>214</v>
      </c>
      <c r="E151" s="10"/>
      <c r="F151" s="10"/>
    </row>
    <row r="152" spans="1:6">
      <c r="A152" s="9" t="s">
        <v>232</v>
      </c>
      <c r="B152" s="9" t="s">
        <v>214</v>
      </c>
      <c r="E152" s="10"/>
      <c r="F152" s="10"/>
    </row>
    <row r="153" spans="1:6">
      <c r="A153" s="9" t="s">
        <v>236</v>
      </c>
      <c r="B153" s="6"/>
      <c r="E153" s="10"/>
      <c r="F153" s="10"/>
    </row>
    <row r="154" spans="1:6">
      <c r="E154" s="10"/>
      <c r="F154" s="10"/>
    </row>
    <row r="155" spans="1:6">
      <c r="E155" s="10"/>
      <c r="F155" s="10"/>
    </row>
    <row r="156" spans="1:6">
      <c r="A156" s="5" t="s">
        <v>237</v>
      </c>
      <c r="B156" s="5" t="s">
        <v>912</v>
      </c>
      <c r="E156" s="10"/>
      <c r="F156" s="10"/>
    </row>
    <row r="157" spans="1:6">
      <c r="A157" s="4"/>
      <c r="B157" s="4"/>
      <c r="E157" s="10"/>
      <c r="F157" s="10"/>
    </row>
    <row r="158" spans="1:6">
      <c r="A158" s="4" t="s">
        <v>180</v>
      </c>
      <c r="B158" s="4" t="s">
        <v>181</v>
      </c>
      <c r="E158" s="10"/>
      <c r="F158" s="10"/>
    </row>
    <row r="159" spans="1:6">
      <c r="A159" s="4" t="s">
        <v>182</v>
      </c>
      <c r="B159" s="4" t="s">
        <v>183</v>
      </c>
      <c r="E159" s="10"/>
      <c r="F159" s="10"/>
    </row>
    <row r="160" spans="1:6">
      <c r="A160" s="4" t="s">
        <v>184</v>
      </c>
      <c r="B160" s="4" t="s">
        <v>185</v>
      </c>
      <c r="E160" s="10"/>
      <c r="F160" s="10"/>
    </row>
    <row r="161" spans="1:6">
      <c r="A161" s="4" t="s">
        <v>186</v>
      </c>
      <c r="B161" s="4" t="s">
        <v>187</v>
      </c>
      <c r="E161" s="10"/>
      <c r="F161" s="10"/>
    </row>
    <row r="162" spans="1:6">
      <c r="A162" s="4" t="s">
        <v>188</v>
      </c>
      <c r="B162" s="4" t="s">
        <v>189</v>
      </c>
      <c r="E162" s="10"/>
      <c r="F162" s="10"/>
    </row>
    <row r="163" spans="1:6">
      <c r="A163" s="4" t="s">
        <v>190</v>
      </c>
      <c r="B163" s="4" t="s">
        <v>191</v>
      </c>
      <c r="E163" s="10"/>
      <c r="F163" s="10"/>
    </row>
    <row r="164" spans="1:6">
      <c r="A164" s="4" t="s">
        <v>192</v>
      </c>
      <c r="B164" s="4" t="s">
        <v>193</v>
      </c>
      <c r="E164" s="10"/>
      <c r="F164" s="10"/>
    </row>
    <row r="165" spans="1:6">
      <c r="A165" s="4" t="s">
        <v>194</v>
      </c>
      <c r="B165" s="4" t="s">
        <v>195</v>
      </c>
      <c r="E165" s="10"/>
      <c r="F165" s="10"/>
    </row>
    <row r="166" spans="1:6">
      <c r="A166" s="4" t="s">
        <v>196</v>
      </c>
      <c r="B166" s="4" t="s">
        <v>197</v>
      </c>
      <c r="E166" s="10"/>
      <c r="F166" s="10"/>
    </row>
    <row r="167" spans="1:6">
      <c r="A167" s="4" t="s">
        <v>198</v>
      </c>
      <c r="B167" s="4" t="s">
        <v>84</v>
      </c>
      <c r="E167" s="10"/>
      <c r="F167" s="10"/>
    </row>
    <row r="168" spans="1:6">
      <c r="A168" s="4" t="s">
        <v>199</v>
      </c>
      <c r="B168" s="4" t="s">
        <v>85</v>
      </c>
      <c r="E168" s="10"/>
      <c r="F168" s="10"/>
    </row>
    <row r="169" spans="1:6">
      <c r="A169" s="4" t="s">
        <v>200</v>
      </c>
      <c r="B169" s="4" t="s">
        <v>86</v>
      </c>
      <c r="E169" s="10"/>
      <c r="F169" s="10"/>
    </row>
    <row r="170" spans="1:6">
      <c r="A170" s="4" t="s">
        <v>201</v>
      </c>
      <c r="B170" s="4" t="s">
        <v>91</v>
      </c>
      <c r="E170" s="10"/>
      <c r="F170" s="10"/>
    </row>
    <row r="171" spans="1:6">
      <c r="A171" s="4" t="s">
        <v>202</v>
      </c>
      <c r="B171" s="4" t="s">
        <v>203</v>
      </c>
      <c r="E171" s="10"/>
      <c r="F171" s="10"/>
    </row>
    <row r="172" spans="1:6">
      <c r="A172" s="4" t="s">
        <v>204</v>
      </c>
      <c r="B172" s="4" t="s">
        <v>205</v>
      </c>
      <c r="E172" s="10"/>
      <c r="F172" s="10"/>
    </row>
    <row r="173" spans="1:6">
      <c r="A173" s="4" t="s">
        <v>208</v>
      </c>
      <c r="B173" s="4" t="s">
        <v>209</v>
      </c>
      <c r="E173" s="10"/>
      <c r="F173" s="10"/>
    </row>
    <row r="174" spans="1:6">
      <c r="A174" s="4" t="s">
        <v>210</v>
      </c>
      <c r="B174" s="4" t="s">
        <v>211</v>
      </c>
      <c r="E174" s="10"/>
      <c r="F174" s="10"/>
    </row>
    <row r="175" spans="1:6">
      <c r="E175" s="10"/>
      <c r="F175" s="10"/>
    </row>
    <row r="177" spans="1:2">
      <c r="A177" s="11" t="s">
        <v>29</v>
      </c>
      <c r="B177" s="5" t="s">
        <v>913</v>
      </c>
    </row>
    <row r="178" spans="1:2">
      <c r="A178" s="12"/>
      <c r="B178" s="13"/>
    </row>
    <row r="179" spans="1:2">
      <c r="A179" s="4" t="s">
        <v>154</v>
      </c>
      <c r="B179" s="6" t="s">
        <v>167</v>
      </c>
    </row>
    <row r="180" spans="1:2">
      <c r="A180" s="4" t="s">
        <v>155</v>
      </c>
      <c r="B180" s="6" t="s">
        <v>168</v>
      </c>
    </row>
    <row r="181" spans="1:2">
      <c r="A181" s="4" t="s">
        <v>156</v>
      </c>
      <c r="B181" s="6" t="s">
        <v>169</v>
      </c>
    </row>
    <row r="182" spans="1:2">
      <c r="A182" s="4" t="s">
        <v>157</v>
      </c>
      <c r="B182" s="6" t="s">
        <v>170</v>
      </c>
    </row>
    <row r="183" spans="1:2">
      <c r="A183" s="4" t="s">
        <v>158</v>
      </c>
      <c r="B183" s="6" t="s">
        <v>171</v>
      </c>
    </row>
    <row r="184" spans="1:2">
      <c r="A184" s="4" t="s">
        <v>159</v>
      </c>
      <c r="B184" s="6" t="s">
        <v>172</v>
      </c>
    </row>
    <row r="185" spans="1:2">
      <c r="A185" s="4" t="s">
        <v>160</v>
      </c>
      <c r="B185" s="6" t="s">
        <v>173</v>
      </c>
    </row>
    <row r="186" spans="1:2">
      <c r="A186" s="4" t="s">
        <v>161</v>
      </c>
      <c r="B186" s="6" t="s">
        <v>174</v>
      </c>
    </row>
    <row r="187" spans="1:2">
      <c r="A187" s="4" t="s">
        <v>162</v>
      </c>
      <c r="B187" s="6" t="s">
        <v>175</v>
      </c>
    </row>
    <row r="188" spans="1:2">
      <c r="A188" s="4" t="s">
        <v>163</v>
      </c>
      <c r="B188" s="6" t="s">
        <v>176</v>
      </c>
    </row>
    <row r="189" spans="1:2">
      <c r="A189" s="4" t="s">
        <v>164</v>
      </c>
      <c r="B189" s="6" t="s">
        <v>177</v>
      </c>
    </row>
    <row r="190" spans="1:2">
      <c r="A190" s="4" t="s">
        <v>165</v>
      </c>
      <c r="B190" s="6" t="s">
        <v>178</v>
      </c>
    </row>
    <row r="191" spans="1:2">
      <c r="A191" s="4" t="s">
        <v>166</v>
      </c>
      <c r="B191" s="6" t="s">
        <v>179</v>
      </c>
    </row>
    <row r="195" spans="1:2" s="10" customFormat="1">
      <c r="A195" s="12" t="s">
        <v>979</v>
      </c>
      <c r="B195" s="14" t="s">
        <v>980</v>
      </c>
    </row>
    <row r="196" spans="1:2" s="10" customFormat="1">
      <c r="A196" s="206"/>
      <c r="B196" s="207"/>
    </row>
    <row r="197" spans="1:2" s="10" customFormat="1">
      <c r="A197" s="211" t="s">
        <v>981</v>
      </c>
      <c r="B197" s="211" t="s">
        <v>982</v>
      </c>
    </row>
    <row r="198" spans="1:2" s="10" customFormat="1">
      <c r="A198" s="211" t="s">
        <v>977</v>
      </c>
      <c r="B198" s="211" t="s">
        <v>983</v>
      </c>
    </row>
    <row r="199" spans="1:2" s="10" customFormat="1">
      <c r="A199" s="211" t="s">
        <v>984</v>
      </c>
      <c r="B199" s="211" t="s">
        <v>985</v>
      </c>
    </row>
    <row r="200" spans="1:2" s="10" customFormat="1">
      <c r="A200" s="211" t="s">
        <v>986</v>
      </c>
      <c r="B200" s="211" t="s">
        <v>661</v>
      </c>
    </row>
    <row r="201" spans="1:2" s="10" customFormat="1">
      <c r="A201" s="211" t="s">
        <v>987</v>
      </c>
      <c r="B201" s="211" t="s">
        <v>988</v>
      </c>
    </row>
    <row r="202" spans="1:2" s="10" customFormat="1">
      <c r="A202" s="211" t="s">
        <v>989</v>
      </c>
      <c r="B202" s="211" t="s">
        <v>990</v>
      </c>
    </row>
    <row r="203" spans="1:2" s="10" customFormat="1">
      <c r="A203" s="211" t="s">
        <v>991</v>
      </c>
      <c r="B203" s="211" t="s">
        <v>992</v>
      </c>
    </row>
    <row r="204" spans="1:2" s="10" customFormat="1">
      <c r="A204" s="211" t="s">
        <v>993</v>
      </c>
      <c r="B204" s="211" t="s">
        <v>994</v>
      </c>
    </row>
    <row r="205" spans="1:2" s="10" customFormat="1">
      <c r="A205" s="211" t="s">
        <v>995</v>
      </c>
      <c r="B205" s="211" t="s">
        <v>996</v>
      </c>
    </row>
    <row r="206" spans="1:2" s="10" customFormat="1">
      <c r="A206" s="211" t="s">
        <v>997</v>
      </c>
      <c r="B206" s="211" t="s">
        <v>998</v>
      </c>
    </row>
    <row r="207" spans="1:2" s="10" customFormat="1">
      <c r="A207" s="211" t="s">
        <v>999</v>
      </c>
      <c r="B207" s="211" t="s">
        <v>1000</v>
      </c>
    </row>
    <row r="208" spans="1:2" s="10" customFormat="1">
      <c r="A208" s="211" t="s">
        <v>1001</v>
      </c>
      <c r="B208" s="211" t="s">
        <v>1002</v>
      </c>
    </row>
    <row r="209" spans="1:2" s="10" customFormat="1">
      <c r="A209" s="211" t="s">
        <v>1003</v>
      </c>
      <c r="B209" s="211" t="s">
        <v>1004</v>
      </c>
    </row>
    <row r="210" spans="1:2" s="10" customFormat="1">
      <c r="A210" s="211" t="s">
        <v>1005</v>
      </c>
      <c r="B210" s="211" t="s">
        <v>662</v>
      </c>
    </row>
    <row r="211" spans="1:2" s="10" customFormat="1">
      <c r="A211" s="211" t="s">
        <v>1006</v>
      </c>
      <c r="B211" s="211" t="s">
        <v>1007</v>
      </c>
    </row>
    <row r="212" spans="1:2" s="10" customFormat="1">
      <c r="A212" s="211" t="s">
        <v>1008</v>
      </c>
      <c r="B212" s="211" t="s">
        <v>1009</v>
      </c>
    </row>
    <row r="213" spans="1:2" s="10" customFormat="1">
      <c r="A213" s="211" t="s">
        <v>1010</v>
      </c>
      <c r="B213" s="211" t="s">
        <v>1011</v>
      </c>
    </row>
    <row r="214" spans="1:2" s="10" customFormat="1">
      <c r="A214" s="211" t="s">
        <v>1012</v>
      </c>
      <c r="B214" s="211" t="s">
        <v>1013</v>
      </c>
    </row>
    <row r="215" spans="1:2" s="10" customFormat="1">
      <c r="A215" s="211" t="s">
        <v>1014</v>
      </c>
      <c r="B215" s="211" t="s">
        <v>1015</v>
      </c>
    </row>
    <row r="216" spans="1:2" s="10" customFormat="1">
      <c r="A216" s="211" t="s">
        <v>1016</v>
      </c>
      <c r="B216" s="211" t="s">
        <v>1017</v>
      </c>
    </row>
    <row r="217" spans="1:2" s="10" customFormat="1">
      <c r="A217" s="211" t="s">
        <v>1018</v>
      </c>
      <c r="B217" s="211" t="s">
        <v>1019</v>
      </c>
    </row>
    <row r="218" spans="1:2" s="10" customFormat="1">
      <c r="A218" s="211" t="s">
        <v>1020</v>
      </c>
      <c r="B218" s="211" t="s">
        <v>1021</v>
      </c>
    </row>
    <row r="219" spans="1:2" s="10" customFormat="1">
      <c r="A219" s="211" t="s">
        <v>1022</v>
      </c>
      <c r="B219" s="211" t="s">
        <v>1023</v>
      </c>
    </row>
    <row r="220" spans="1:2" s="10" customFormat="1">
      <c r="A220" s="211" t="s">
        <v>1024</v>
      </c>
      <c r="B220" s="211" t="s">
        <v>1025</v>
      </c>
    </row>
    <row r="221" spans="1:2" s="10" customFormat="1">
      <c r="A221" s="211" t="s">
        <v>1026</v>
      </c>
      <c r="B221" s="211" t="s">
        <v>1027</v>
      </c>
    </row>
    <row r="222" spans="1:2" s="10" customFormat="1">
      <c r="A222" s="211" t="s">
        <v>1028</v>
      </c>
      <c r="B222" s="211" t="s">
        <v>107</v>
      </c>
    </row>
    <row r="223" spans="1:2" s="10" customFormat="1">
      <c r="A223" s="211" t="s">
        <v>1029</v>
      </c>
      <c r="B223" s="211" t="s">
        <v>1030</v>
      </c>
    </row>
    <row r="224" spans="1:2" s="10" customFormat="1">
      <c r="A224" s="211" t="s">
        <v>1031</v>
      </c>
      <c r="B224" s="211" t="s">
        <v>1032</v>
      </c>
    </row>
    <row r="225" spans="1:2" s="10" customFormat="1">
      <c r="A225" s="211" t="s">
        <v>1033</v>
      </c>
      <c r="B225" s="211" t="s">
        <v>1034</v>
      </c>
    </row>
    <row r="226" spans="1:2" s="10" customFormat="1">
      <c r="A226" s="211" t="s">
        <v>1035</v>
      </c>
      <c r="B226" s="211" t="s">
        <v>664</v>
      </c>
    </row>
    <row r="227" spans="1:2" s="10" customFormat="1">
      <c r="A227" s="211" t="s">
        <v>1036</v>
      </c>
      <c r="B227" s="211" t="s">
        <v>1037</v>
      </c>
    </row>
    <row r="228" spans="1:2" s="10" customFormat="1">
      <c r="A228" s="211" t="s">
        <v>1038</v>
      </c>
      <c r="B228" s="211" t="s">
        <v>1039</v>
      </c>
    </row>
    <row r="229" spans="1:2" s="10" customFormat="1">
      <c r="A229" s="211" t="s">
        <v>1040</v>
      </c>
      <c r="B229" s="211" t="s">
        <v>1041</v>
      </c>
    </row>
    <row r="230" spans="1:2" s="10" customFormat="1">
      <c r="A230" s="211" t="s">
        <v>1042</v>
      </c>
      <c r="B230" s="211" t="s">
        <v>1043</v>
      </c>
    </row>
    <row r="231" spans="1:2" s="10" customFormat="1">
      <c r="A231" s="211" t="s">
        <v>1044</v>
      </c>
      <c r="B231" s="211" t="s">
        <v>1045</v>
      </c>
    </row>
    <row r="232" spans="1:2" s="10" customFormat="1">
      <c r="A232" s="211" t="s">
        <v>1046</v>
      </c>
      <c r="B232" s="211" t="s">
        <v>1047</v>
      </c>
    </row>
    <row r="233" spans="1:2" s="10" customFormat="1">
      <c r="A233" s="211" t="s">
        <v>1048</v>
      </c>
      <c r="B233" s="211" t="s">
        <v>1049</v>
      </c>
    </row>
    <row r="234" spans="1:2" s="10" customFormat="1">
      <c r="A234" s="211" t="s">
        <v>1050</v>
      </c>
      <c r="B234" s="211" t="s">
        <v>1051</v>
      </c>
    </row>
    <row r="235" spans="1:2" s="10" customFormat="1">
      <c r="A235" s="211" t="s">
        <v>1052</v>
      </c>
      <c r="B235" s="211" t="s">
        <v>1053</v>
      </c>
    </row>
    <row r="236" spans="1:2" s="10" customFormat="1">
      <c r="A236" s="211" t="s">
        <v>1054</v>
      </c>
      <c r="B236" s="211" t="s">
        <v>1055</v>
      </c>
    </row>
    <row r="237" spans="1:2" s="10" customFormat="1">
      <c r="A237" s="211" t="s">
        <v>1056</v>
      </c>
      <c r="B237" s="211" t="s">
        <v>1057</v>
      </c>
    </row>
    <row r="238" spans="1:2" s="10" customFormat="1">
      <c r="A238" s="211" t="s">
        <v>1058</v>
      </c>
      <c r="B238" s="211" t="s">
        <v>1059</v>
      </c>
    </row>
    <row r="239" spans="1:2" s="10" customFormat="1">
      <c r="A239" s="211" t="s">
        <v>1060</v>
      </c>
      <c r="B239" s="211" t="s">
        <v>1061</v>
      </c>
    </row>
    <row r="240" spans="1:2" s="10" customFormat="1">
      <c r="A240" s="211" t="s">
        <v>1062</v>
      </c>
      <c r="B240" s="211" t="s">
        <v>1063</v>
      </c>
    </row>
    <row r="241" spans="1:2" s="10" customFormat="1">
      <c r="A241" s="211" t="s">
        <v>1064</v>
      </c>
      <c r="B241" s="211" t="s">
        <v>1065</v>
      </c>
    </row>
    <row r="242" spans="1:2" s="10" customFormat="1">
      <c r="A242" s="211" t="s">
        <v>1066</v>
      </c>
      <c r="B242" s="211" t="s">
        <v>1067</v>
      </c>
    </row>
    <row r="243" spans="1:2" s="10" customFormat="1">
      <c r="A243" s="211" t="s">
        <v>1068</v>
      </c>
      <c r="B243" s="211" t="s">
        <v>1069</v>
      </c>
    </row>
    <row r="244" spans="1:2" s="10" customFormat="1">
      <c r="A244" s="211" t="s">
        <v>1070</v>
      </c>
      <c r="B244" s="211" t="s">
        <v>1071</v>
      </c>
    </row>
    <row r="245" spans="1:2" s="10" customFormat="1">
      <c r="A245" s="211" t="s">
        <v>1072</v>
      </c>
      <c r="B245" s="211" t="s">
        <v>1073</v>
      </c>
    </row>
    <row r="246" spans="1:2" s="10" customFormat="1">
      <c r="A246" s="211" t="s">
        <v>1074</v>
      </c>
      <c r="B246" s="211" t="s">
        <v>1075</v>
      </c>
    </row>
    <row r="247" spans="1:2" s="10" customFormat="1">
      <c r="A247" s="211" t="s">
        <v>1076</v>
      </c>
      <c r="B247" s="211" t="s">
        <v>1077</v>
      </c>
    </row>
    <row r="248" spans="1:2" s="10" customFormat="1">
      <c r="A248" s="211" t="s">
        <v>1078</v>
      </c>
      <c r="B248" s="211" t="s">
        <v>1079</v>
      </c>
    </row>
  </sheetData>
  <phoneticPr fontId="43"/>
  <conditionalFormatting sqref="B87">
    <cfRule type="expression" dxfId="27" priority="23" stopIfTrue="1">
      <formula>IF($B123 &lt;&gt; "",TRUE)</formula>
    </cfRule>
    <cfRule type="expression" dxfId="26" priority="24" stopIfTrue="1">
      <formula>IF($H123 &lt;&gt; "",TRUE)</formula>
    </cfRule>
  </conditionalFormatting>
  <conditionalFormatting sqref="E88:F111">
    <cfRule type="expression" dxfId="25" priority="25" stopIfTrue="1">
      <formula>IF(#REF! &lt;&gt; "",TRUE)</formula>
    </cfRule>
    <cfRule type="expression" dxfId="24" priority="26" stopIfTrue="1">
      <formula>IF($H88 &lt;&gt; "",TRUE)</formula>
    </cfRule>
  </conditionalFormatting>
  <conditionalFormatting sqref="B80">
    <cfRule type="expression" dxfId="23" priority="123" stopIfTrue="1">
      <formula>IF($B130 &lt;&gt; "",TRUE)</formula>
    </cfRule>
    <cfRule type="expression" dxfId="22" priority="124" stopIfTrue="1">
      <formula>IF($H130 &lt;&gt; "",TRUE)</formula>
    </cfRule>
  </conditionalFormatting>
  <conditionalFormatting sqref="B73">
    <cfRule type="expression" dxfId="21" priority="135" stopIfTrue="1">
      <formula>IF($B113 &lt;&gt; "",TRUE)</formula>
    </cfRule>
    <cfRule type="expression" dxfId="20" priority="136" stopIfTrue="1">
      <formula>IF($H113 &lt;&gt; "",TRUE)</formula>
    </cfRule>
  </conditionalFormatting>
  <conditionalFormatting sqref="B61">
    <cfRule type="expression" dxfId="19" priority="155" stopIfTrue="1">
      <formula>IF(#REF! &lt;&gt; "",TRUE)</formula>
    </cfRule>
    <cfRule type="expression" dxfId="18" priority="156" stopIfTrue="1">
      <formula>IF(#REF! &lt;&gt; "",TRUE)</formula>
    </cfRule>
  </conditionalFormatting>
  <conditionalFormatting sqref="B66">
    <cfRule type="expression" dxfId="17" priority="157" stopIfTrue="1">
      <formula>IF(#REF! &lt;&gt; "",TRUE)</formula>
    </cfRule>
    <cfRule type="expression" dxfId="16" priority="158" stopIfTrue="1">
      <formula>IF(#REF! &lt;&gt; "",TRUE)</formula>
    </cfRule>
  </conditionalFormatting>
  <conditionalFormatting sqref="B107:B109">
    <cfRule type="expression" dxfId="15" priority="159" stopIfTrue="1">
      <formula>IF(#REF! &lt;&gt; "",TRUE)</formula>
    </cfRule>
    <cfRule type="expression" dxfId="14" priority="160" stopIfTrue="1">
      <formula>IF(#REF! &lt;&gt; "",TRUE)</formula>
    </cfRule>
  </conditionalFormatting>
  <conditionalFormatting sqref="B98:B104">
    <cfRule type="expression" dxfId="13" priority="161" stopIfTrue="1">
      <formula>IF(#REF! &lt;&gt; "",TRUE)</formula>
    </cfRule>
    <cfRule type="expression" dxfId="12" priority="162" stopIfTrue="1">
      <formula>IF(#REF! &lt;&gt; "",TRUE)</formula>
    </cfRule>
  </conditionalFormatting>
  <conditionalFormatting sqref="B88:B94 B96:B97">
    <cfRule type="expression" dxfId="11" priority="163" stopIfTrue="1">
      <formula>IF(#REF! &lt;&gt; "",TRUE)</formula>
    </cfRule>
    <cfRule type="expression" dxfId="10" priority="164" stopIfTrue="1">
      <formula>IF(#REF! &lt;&gt; "",TRUE)</formula>
    </cfRule>
  </conditionalFormatting>
  <conditionalFormatting sqref="B248">
    <cfRule type="expression" dxfId="9" priority="5" stopIfTrue="1">
      <formula>IF(#REF! &lt;&gt; "",TRUE)</formula>
    </cfRule>
    <cfRule type="expression" dxfId="8" priority="6" stopIfTrue="1">
      <formula>IF($H248 &lt;&gt; "",TRUE)</formula>
    </cfRule>
  </conditionalFormatting>
  <conditionalFormatting sqref="A197:A248">
    <cfRule type="expression" dxfId="7" priority="7" stopIfTrue="1">
      <formula>IF(#REF! &lt;&gt; "",TRUE)</formula>
    </cfRule>
    <cfRule type="expression" dxfId="6" priority="8" stopIfTrue="1">
      <formula>IF($H197 &lt;&gt; "",TRUE)</formula>
    </cfRule>
  </conditionalFormatting>
  <conditionalFormatting sqref="B197:B247">
    <cfRule type="expression" dxfId="5" priority="9" stopIfTrue="1">
      <formula>IF(#REF! &lt;&gt; "",TRUE)</formula>
    </cfRule>
    <cfRule type="expression" dxfId="4" priority="10" stopIfTrue="1">
      <formula>IF($H197 &lt;&gt; "",TRUE)</formula>
    </cfRule>
  </conditionalFormatting>
  <conditionalFormatting sqref="A112:A113">
    <cfRule type="expression" dxfId="3" priority="3" stopIfTrue="1">
      <formula>IF(#REF! &lt;&gt; "",TRUE)</formula>
    </cfRule>
    <cfRule type="expression" dxfId="2" priority="4" stopIfTrue="1">
      <formula>IF($I112 &lt;&gt; "",TRUE)</formula>
    </cfRule>
  </conditionalFormatting>
  <conditionalFormatting sqref="C112:C113">
    <cfRule type="expression" dxfId="1" priority="1" stopIfTrue="1">
      <formula>IF(#REF! &lt;&gt; "",TRUE)</formula>
    </cfRule>
    <cfRule type="expression" dxfId="0" priority="2" stopIfTrue="1">
      <formula>IF($I112 &lt;&gt; "",TRUE)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E66"/>
  <sheetViews>
    <sheetView topLeftCell="A58" workbookViewId="0">
      <selection activeCell="B11" sqref="B11:I11"/>
    </sheetView>
  </sheetViews>
  <sheetFormatPr defaultRowHeight="12"/>
  <cols>
    <col min="1" max="1" width="3.28515625" bestFit="1" customWidth="1"/>
    <col min="2" max="2" width="46" bestFit="1" customWidth="1"/>
    <col min="3" max="3" width="79.85546875" bestFit="1" customWidth="1"/>
    <col min="4" max="4" width="27.7109375" bestFit="1" customWidth="1"/>
    <col min="5" max="5" width="20.42578125" bestFit="1" customWidth="1"/>
    <col min="6" max="6" width="19.28515625" bestFit="1" customWidth="1"/>
    <col min="7" max="7" width="7.42578125" bestFit="1" customWidth="1"/>
    <col min="8" max="8" width="11.85546875" bestFit="1" customWidth="1"/>
  </cols>
  <sheetData>
    <row r="1" spans="1:5" ht="14.25">
      <c r="A1" s="88">
        <v>1</v>
      </c>
      <c r="B1" s="89" t="s">
        <v>758</v>
      </c>
      <c r="C1" s="59"/>
    </row>
    <row r="2" spans="1:5" ht="12" customHeight="1">
      <c r="A2" s="85">
        <v>1</v>
      </c>
      <c r="B2" s="86" t="s">
        <v>759</v>
      </c>
      <c r="C2" s="60"/>
    </row>
    <row r="3" spans="1:5" ht="12" customHeight="1">
      <c r="A3" s="61"/>
      <c r="B3" s="62" t="s">
        <v>744</v>
      </c>
      <c r="C3" s="63" t="s">
        <v>739</v>
      </c>
      <c r="D3" s="65" t="s">
        <v>753</v>
      </c>
      <c r="E3" s="64" t="s">
        <v>760</v>
      </c>
    </row>
    <row r="4" spans="1:5" ht="12" customHeight="1">
      <c r="A4" s="61"/>
      <c r="B4" s="66"/>
      <c r="C4" s="67"/>
      <c r="D4" s="69"/>
      <c r="E4" s="68"/>
    </row>
    <row r="5" spans="1:5" ht="12" customHeight="1">
      <c r="A5" s="61"/>
      <c r="B5" s="67" t="s">
        <v>740</v>
      </c>
      <c r="C5" s="67" t="s">
        <v>741</v>
      </c>
      <c r="D5" s="69">
        <v>2</v>
      </c>
      <c r="E5" s="68" t="s">
        <v>761</v>
      </c>
    </row>
    <row r="6" spans="1:5" ht="12" customHeight="1">
      <c r="A6" s="61"/>
      <c r="B6" s="79" t="s">
        <v>808</v>
      </c>
      <c r="C6" s="79" t="s">
        <v>742</v>
      </c>
      <c r="D6" s="72">
        <v>3</v>
      </c>
      <c r="E6" s="68" t="s">
        <v>742</v>
      </c>
    </row>
    <row r="7" spans="1:5" ht="12" customHeight="1">
      <c r="A7" s="61"/>
      <c r="B7" s="67" t="s">
        <v>743</v>
      </c>
      <c r="C7" s="67"/>
      <c r="D7" s="69">
        <v>4</v>
      </c>
      <c r="E7" s="68" t="s">
        <v>784</v>
      </c>
    </row>
    <row r="8" spans="1:5" ht="12" customHeight="1">
      <c r="A8" s="61"/>
      <c r="B8" s="70"/>
      <c r="C8" s="70"/>
    </row>
    <row r="9" spans="1:5" ht="12" customHeight="1"/>
    <row r="10" spans="1:5" ht="14.25">
      <c r="A10" s="88">
        <v>2</v>
      </c>
      <c r="B10" s="89" t="s">
        <v>763</v>
      </c>
      <c r="C10" s="59"/>
    </row>
    <row r="11" spans="1:5" ht="12" customHeight="1">
      <c r="A11" s="85">
        <v>1</v>
      </c>
      <c r="B11" s="87" t="s">
        <v>764</v>
      </c>
      <c r="C11" s="76"/>
    </row>
    <row r="12" spans="1:5" ht="12" customHeight="1">
      <c r="A12" s="61"/>
      <c r="B12" s="62" t="s">
        <v>744</v>
      </c>
      <c r="C12" s="63" t="s">
        <v>739</v>
      </c>
      <c r="D12" s="64" t="s">
        <v>760</v>
      </c>
      <c r="E12" s="65" t="s">
        <v>753</v>
      </c>
    </row>
    <row r="13" spans="1:5" ht="12" customHeight="1">
      <c r="A13" s="71"/>
      <c r="B13" s="77"/>
      <c r="C13" s="72"/>
      <c r="D13" s="73"/>
      <c r="E13" s="78"/>
    </row>
    <row r="14" spans="1:5" ht="12" customHeight="1">
      <c r="A14" s="61"/>
      <c r="B14" s="67" t="s">
        <v>765</v>
      </c>
      <c r="C14" s="67"/>
      <c r="D14" s="74" t="s">
        <v>765</v>
      </c>
      <c r="E14" s="69">
        <v>1</v>
      </c>
    </row>
    <row r="15" spans="1:5" ht="12" customHeight="1">
      <c r="A15" s="61"/>
      <c r="B15" s="67" t="s">
        <v>766</v>
      </c>
      <c r="C15" s="67"/>
      <c r="D15" s="74" t="s">
        <v>766</v>
      </c>
      <c r="E15" s="69">
        <v>2</v>
      </c>
    </row>
    <row r="16" spans="1:5" ht="12" customHeight="1">
      <c r="A16" s="61"/>
      <c r="B16" s="67" t="s">
        <v>767</v>
      </c>
      <c r="C16" s="67"/>
      <c r="D16" s="74" t="s">
        <v>767</v>
      </c>
      <c r="E16" s="69">
        <v>3</v>
      </c>
    </row>
    <row r="17" spans="1:5" ht="12" customHeight="1">
      <c r="A17" s="61"/>
      <c r="B17" s="67" t="s">
        <v>768</v>
      </c>
      <c r="C17" s="67"/>
      <c r="D17" s="74" t="s">
        <v>768</v>
      </c>
      <c r="E17" s="69">
        <v>4</v>
      </c>
    </row>
    <row r="18" spans="1:5" ht="12" customHeight="1">
      <c r="A18" s="61"/>
      <c r="B18" s="70"/>
      <c r="C18" s="70"/>
    </row>
    <row r="19" spans="1:5" ht="12" customHeight="1">
      <c r="A19" s="61"/>
      <c r="B19" s="70"/>
      <c r="C19" s="70"/>
    </row>
    <row r="20" spans="1:5" ht="12" customHeight="1">
      <c r="A20" s="85">
        <v>2</v>
      </c>
      <c r="B20" s="87" t="s">
        <v>769</v>
      </c>
      <c r="C20" s="76"/>
    </row>
    <row r="21" spans="1:5" ht="12" customHeight="1">
      <c r="A21" s="61"/>
      <c r="B21" s="128" t="s">
        <v>790</v>
      </c>
      <c r="C21" s="63" t="s">
        <v>739</v>
      </c>
      <c r="D21" s="64" t="s">
        <v>853</v>
      </c>
      <c r="E21" s="124" t="s">
        <v>852</v>
      </c>
    </row>
    <row r="22" spans="1:5" ht="12" customHeight="1">
      <c r="A22" s="71"/>
      <c r="B22" s="77"/>
      <c r="C22" s="77"/>
      <c r="D22" s="73"/>
      <c r="E22" s="78"/>
    </row>
    <row r="23" spans="1:5" ht="12" customHeight="1">
      <c r="A23" s="61"/>
      <c r="B23" s="67" t="s">
        <v>861</v>
      </c>
      <c r="C23" s="67"/>
      <c r="D23" s="74" t="s">
        <v>754</v>
      </c>
      <c r="E23" s="69">
        <v>1</v>
      </c>
    </row>
    <row r="24" spans="1:5" ht="12" customHeight="1">
      <c r="A24" s="61"/>
      <c r="B24" s="67" t="s">
        <v>863</v>
      </c>
      <c r="C24" s="67"/>
      <c r="D24" s="74" t="s">
        <v>756</v>
      </c>
      <c r="E24" s="69">
        <v>2</v>
      </c>
    </row>
    <row r="25" spans="1:5" ht="12" customHeight="1">
      <c r="A25" s="61"/>
      <c r="B25" s="67" t="s">
        <v>862</v>
      </c>
      <c r="C25" s="67"/>
      <c r="D25" s="74" t="s">
        <v>754</v>
      </c>
      <c r="E25" s="69">
        <v>1</v>
      </c>
    </row>
    <row r="26" spans="1:5" ht="12" customHeight="1">
      <c r="A26" s="61"/>
      <c r="B26" s="67" t="s">
        <v>864</v>
      </c>
      <c r="C26" s="67"/>
      <c r="D26" s="74" t="s">
        <v>756</v>
      </c>
      <c r="E26" s="69">
        <v>2</v>
      </c>
    </row>
    <row r="27" spans="1:5" ht="12" customHeight="1">
      <c r="A27" s="61"/>
      <c r="B27" s="66" t="s">
        <v>872</v>
      </c>
      <c r="C27" s="66"/>
      <c r="D27" s="74" t="s">
        <v>770</v>
      </c>
      <c r="E27" s="69">
        <v>3</v>
      </c>
    </row>
    <row r="28" spans="1:5" ht="12" customHeight="1">
      <c r="A28" s="61"/>
      <c r="B28" s="66" t="s">
        <v>873</v>
      </c>
      <c r="C28" s="66"/>
      <c r="D28" s="74" t="s">
        <v>771</v>
      </c>
      <c r="E28" s="69">
        <v>4</v>
      </c>
    </row>
    <row r="29" spans="1:5" ht="12" customHeight="1"/>
    <row r="30" spans="1:5" ht="12" customHeight="1"/>
    <row r="31" spans="1:5" ht="12" customHeight="1">
      <c r="B31" s="128" t="s">
        <v>789</v>
      </c>
      <c r="C31" s="63" t="s">
        <v>739</v>
      </c>
      <c r="D31" s="64" t="s">
        <v>853</v>
      </c>
      <c r="E31" s="124" t="s">
        <v>852</v>
      </c>
    </row>
    <row r="32" spans="1:5" ht="12" customHeight="1">
      <c r="B32" s="77"/>
      <c r="C32" s="77"/>
      <c r="D32" s="73"/>
      <c r="E32" s="78"/>
    </row>
    <row r="33" spans="2:5" ht="12" customHeight="1">
      <c r="B33" s="67" t="s">
        <v>865</v>
      </c>
      <c r="C33" s="67"/>
      <c r="D33" s="74" t="s">
        <v>754</v>
      </c>
      <c r="E33" s="69">
        <v>1</v>
      </c>
    </row>
    <row r="34" spans="2:5" ht="12" customHeight="1">
      <c r="B34" s="67" t="s">
        <v>866</v>
      </c>
      <c r="C34" s="67"/>
      <c r="D34" s="74" t="s">
        <v>754</v>
      </c>
      <c r="E34" s="69">
        <v>1</v>
      </c>
    </row>
    <row r="35" spans="2:5" ht="12" customHeight="1">
      <c r="B35" s="67" t="s">
        <v>867</v>
      </c>
      <c r="C35" s="67"/>
      <c r="D35" s="74" t="s">
        <v>756</v>
      </c>
      <c r="E35" s="69">
        <v>2</v>
      </c>
    </row>
    <row r="36" spans="2:5" ht="12" customHeight="1">
      <c r="B36" s="67" t="s">
        <v>874</v>
      </c>
      <c r="C36" s="66"/>
      <c r="D36" s="74" t="s">
        <v>770</v>
      </c>
      <c r="E36" s="69">
        <v>3</v>
      </c>
    </row>
    <row r="37" spans="2:5" ht="12" customHeight="1">
      <c r="B37" s="67" t="s">
        <v>875</v>
      </c>
      <c r="C37" s="66"/>
      <c r="D37" s="74" t="s">
        <v>771</v>
      </c>
      <c r="E37" s="69">
        <v>4</v>
      </c>
    </row>
    <row r="38" spans="2:5" ht="12" customHeight="1"/>
    <row r="39" spans="2:5" ht="12" customHeight="1"/>
    <row r="40" spans="2:5" ht="12" customHeight="1">
      <c r="B40" s="129" t="s">
        <v>755</v>
      </c>
      <c r="C40" s="63" t="s">
        <v>739</v>
      </c>
      <c r="D40" s="64" t="s">
        <v>853</v>
      </c>
      <c r="E40" s="124" t="s">
        <v>852</v>
      </c>
    </row>
    <row r="41" spans="2:5" ht="12" customHeight="1">
      <c r="B41" s="77"/>
      <c r="C41" s="77"/>
      <c r="D41" s="73"/>
      <c r="E41" s="78"/>
    </row>
    <row r="42" spans="2:5" ht="12" customHeight="1">
      <c r="B42" s="67" t="s">
        <v>869</v>
      </c>
      <c r="C42" s="67"/>
      <c r="D42" s="74" t="s">
        <v>754</v>
      </c>
      <c r="E42" s="69">
        <v>1</v>
      </c>
    </row>
    <row r="43" spans="2:5" ht="12" customHeight="1">
      <c r="B43" s="67" t="s">
        <v>870</v>
      </c>
      <c r="C43" s="67"/>
      <c r="D43" s="74" t="s">
        <v>756</v>
      </c>
      <c r="E43" s="69">
        <v>2</v>
      </c>
    </row>
    <row r="44" spans="2:5" ht="12" customHeight="1">
      <c r="B44" s="66" t="s">
        <v>1094</v>
      </c>
      <c r="C44" s="66" t="s">
        <v>1095</v>
      </c>
      <c r="D44" s="74" t="s">
        <v>1096</v>
      </c>
      <c r="E44" s="69">
        <v>4</v>
      </c>
    </row>
    <row r="45" spans="2:5" ht="12" customHeight="1">
      <c r="B45" s="66" t="s">
        <v>1097</v>
      </c>
      <c r="C45" s="66" t="s">
        <v>1098</v>
      </c>
      <c r="D45" s="74" t="s">
        <v>1096</v>
      </c>
      <c r="E45" s="69">
        <v>4</v>
      </c>
    </row>
    <row r="46" spans="2:5" ht="12" customHeight="1">
      <c r="B46" s="66" t="s">
        <v>880</v>
      </c>
      <c r="C46" s="66" t="s">
        <v>884</v>
      </c>
      <c r="D46" s="74" t="s">
        <v>771</v>
      </c>
      <c r="E46" s="69">
        <v>4</v>
      </c>
    </row>
    <row r="47" spans="2:5" ht="12" customHeight="1"/>
    <row r="48" spans="2:5" ht="12" customHeight="1"/>
    <row r="49" spans="1:5" ht="12" customHeight="1">
      <c r="B49" s="129" t="s">
        <v>868</v>
      </c>
      <c r="C49" s="63" t="s">
        <v>739</v>
      </c>
      <c r="D49" s="64" t="s">
        <v>853</v>
      </c>
      <c r="E49" s="124" t="s">
        <v>852</v>
      </c>
    </row>
    <row r="50" spans="1:5" ht="12" customHeight="1">
      <c r="B50" s="77"/>
      <c r="C50" s="77"/>
      <c r="D50" s="73"/>
      <c r="E50" s="78"/>
    </row>
    <row r="51" spans="1:5" ht="12" customHeight="1">
      <c r="B51" s="67" t="s">
        <v>877</v>
      </c>
      <c r="C51" s="67"/>
      <c r="D51" s="74" t="s">
        <v>754</v>
      </c>
      <c r="E51" s="69">
        <v>1</v>
      </c>
    </row>
    <row r="52" spans="1:5" ht="12" customHeight="1">
      <c r="B52" s="67" t="s">
        <v>962</v>
      </c>
      <c r="C52" s="67"/>
      <c r="D52" s="74" t="s">
        <v>756</v>
      </c>
      <c r="E52" s="69">
        <v>2</v>
      </c>
    </row>
    <row r="53" spans="1:5" ht="12" customHeight="1">
      <c r="B53" s="67" t="s">
        <v>963</v>
      </c>
      <c r="C53" s="67"/>
      <c r="D53" s="74" t="s">
        <v>756</v>
      </c>
      <c r="E53" s="69">
        <v>2</v>
      </c>
    </row>
    <row r="54" spans="1:5" ht="12" customHeight="1">
      <c r="B54" s="67" t="s">
        <v>1099</v>
      </c>
      <c r="C54" s="67"/>
      <c r="D54" s="74" t="s">
        <v>1100</v>
      </c>
      <c r="E54" s="69">
        <v>2</v>
      </c>
    </row>
    <row r="55" spans="1:5" ht="12" customHeight="1">
      <c r="B55" s="67" t="s">
        <v>1101</v>
      </c>
      <c r="C55" s="67"/>
      <c r="D55" s="74" t="s">
        <v>1100</v>
      </c>
      <c r="E55" s="69">
        <v>2</v>
      </c>
    </row>
    <row r="56" spans="1:5" ht="12" customHeight="1">
      <c r="B56" s="131" t="s">
        <v>871</v>
      </c>
      <c r="C56" s="131" t="s">
        <v>882</v>
      </c>
      <c r="D56" s="68" t="s">
        <v>770</v>
      </c>
      <c r="E56" s="72">
        <v>3</v>
      </c>
    </row>
    <row r="57" spans="1:5" ht="12" customHeight="1">
      <c r="B57" s="131" t="s">
        <v>879</v>
      </c>
      <c r="C57" s="131" t="s">
        <v>883</v>
      </c>
      <c r="D57" s="68" t="s">
        <v>770</v>
      </c>
      <c r="E57" s="72">
        <v>3</v>
      </c>
    </row>
    <row r="58" spans="1:5" ht="12" customHeight="1">
      <c r="B58" s="66" t="s">
        <v>878</v>
      </c>
      <c r="C58" s="66"/>
      <c r="D58" s="74" t="s">
        <v>770</v>
      </c>
      <c r="E58" s="69">
        <v>3</v>
      </c>
    </row>
    <row r="59" spans="1:5" ht="12" customHeight="1">
      <c r="B59" s="66" t="s">
        <v>881</v>
      </c>
      <c r="C59" s="66"/>
      <c r="D59" s="74" t="s">
        <v>771</v>
      </c>
      <c r="E59" s="69">
        <v>4</v>
      </c>
    </row>
    <row r="60" spans="1:5" ht="12" customHeight="1"/>
    <row r="62" spans="1:5" ht="14.25">
      <c r="A62" s="88">
        <v>3</v>
      </c>
      <c r="B62" s="90" t="s">
        <v>787</v>
      </c>
    </row>
    <row r="63" spans="1:5">
      <c r="B63" s="4"/>
    </row>
    <row r="64" spans="1:5">
      <c r="B64" s="4" t="s">
        <v>794</v>
      </c>
    </row>
    <row r="65" spans="2:2">
      <c r="B65" s="4" t="s">
        <v>793</v>
      </c>
    </row>
    <row r="66" spans="2:2">
      <c r="B66" s="4" t="s">
        <v>792</v>
      </c>
    </row>
  </sheetData>
  <phoneticPr fontId="4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基本情報シート</vt:lpstr>
      <vt:lpstr>経歴シート</vt:lpstr>
      <vt:lpstr>仮登録データ</vt:lpstr>
      <vt:lpstr>（医3）IN_KISO_SYONINNKYUU</vt:lpstr>
      <vt:lpstr>（医3） IN_ZENREKI_SYONINNKYUU</vt:lpstr>
      <vt:lpstr>基本情報【内部】</vt:lpstr>
      <vt:lpstr>PD（基本情報【内部】）</vt:lpstr>
      <vt:lpstr>PD（基本情報）</vt:lpstr>
      <vt:lpstr>PD（初任給）</vt:lpstr>
      <vt:lpstr>MinValueTest</vt:lpstr>
      <vt:lpstr>MinValueTest1</vt:lpstr>
      <vt:lpstr>MinValueTest2</vt:lpstr>
      <vt:lpstr>MinValueTest3</vt:lpstr>
      <vt:lpstr>国籍</vt:lpstr>
      <vt:lpstr>最終学歴</vt:lpstr>
      <vt:lpstr>採用予定年月日</vt:lpstr>
      <vt:lpstr>在職証明</vt:lpstr>
      <vt:lpstr>准看護師有無</vt:lpstr>
      <vt:lpstr>助産師有無</vt:lpstr>
      <vt:lpstr>障がい</vt:lpstr>
      <vt:lpstr>職種</vt:lpstr>
      <vt:lpstr>性別</vt:lpstr>
      <vt:lpstr>正看護師有無</vt:lpstr>
      <vt:lpstr>組織</vt:lpstr>
      <vt:lpstr>通称名</vt:lpstr>
      <vt:lpstr>保健師有無</vt:lpstr>
      <vt:lpstr>連絡先</vt:lpstr>
    </vt:vector>
  </TitlesOfParts>
  <Company>大阪府立病院機構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能勢一臣</dc:creator>
  <cp:lastModifiedBy>厳本　桃子</cp:lastModifiedBy>
  <cp:lastPrinted>2023-08-04T05:14:31Z</cp:lastPrinted>
  <dcterms:created xsi:type="dcterms:W3CDTF">2013-10-22T06:16:36Z</dcterms:created>
  <dcterms:modified xsi:type="dcterms:W3CDTF">2025-08-06T07:28:07Z</dcterms:modified>
</cp:coreProperties>
</file>